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NORMAS SEGUNDO TRIMESTRE 2020\LEY DE DISCIPLINA FINANCIERA\"/>
    </mc:Choice>
  </mc:AlternateContent>
  <bookViews>
    <workbookView xWindow="0" yWindow="0" windowWidth="28800" windowHeight="10845"/>
  </bookViews>
  <sheets>
    <sheet name="Estado Analítico del Ejercicio " sheetId="2" r:id="rId1"/>
  </sheets>
  <calcPr calcId="162913"/>
</workbook>
</file>

<file path=xl/calcChain.xml><?xml version="1.0" encoding="utf-8"?>
<calcChain xmlns="http://schemas.openxmlformats.org/spreadsheetml/2006/main">
  <c r="G10" i="2" l="1"/>
  <c r="E10" i="2" l="1"/>
  <c r="I125" i="2" l="1"/>
  <c r="I123" i="2" s="1"/>
  <c r="I124" i="2"/>
  <c r="I87" i="2"/>
  <c r="I88" i="2"/>
  <c r="I89" i="2"/>
  <c r="I90" i="2"/>
  <c r="I91" i="2"/>
  <c r="I92" i="2"/>
  <c r="I86" i="2"/>
  <c r="I135" i="2"/>
  <c r="I134" i="2"/>
  <c r="I95" i="2"/>
  <c r="I96" i="2"/>
  <c r="I97" i="2"/>
  <c r="I98" i="2"/>
  <c r="I99" i="2"/>
  <c r="I100" i="2"/>
  <c r="I101" i="2"/>
  <c r="I102" i="2"/>
  <c r="I94" i="2"/>
  <c r="I105" i="2"/>
  <c r="I106" i="2"/>
  <c r="I107" i="2"/>
  <c r="I108" i="2"/>
  <c r="I109" i="2"/>
  <c r="I110" i="2"/>
  <c r="I111" i="2"/>
  <c r="I112" i="2"/>
  <c r="I104" i="2"/>
  <c r="G93" i="2"/>
  <c r="D84" i="2"/>
  <c r="D159" i="2"/>
  <c r="E133" i="2"/>
  <c r="F133" i="2"/>
  <c r="G133" i="2"/>
  <c r="H133" i="2"/>
  <c r="D133" i="2"/>
  <c r="E123" i="2"/>
  <c r="F123" i="2"/>
  <c r="G123" i="2"/>
  <c r="H123" i="2"/>
  <c r="D123" i="2"/>
  <c r="E113" i="2"/>
  <c r="F113" i="2"/>
  <c r="G113" i="2"/>
  <c r="H113" i="2"/>
  <c r="I113" i="2"/>
  <c r="D113" i="2"/>
  <c r="E103" i="2"/>
  <c r="F103" i="2"/>
  <c r="G103" i="2"/>
  <c r="H103" i="2"/>
  <c r="D103" i="2"/>
  <c r="E93" i="2"/>
  <c r="F93" i="2"/>
  <c r="H93" i="2"/>
  <c r="D93" i="2"/>
  <c r="E85" i="2"/>
  <c r="F85" i="2"/>
  <c r="G85" i="2"/>
  <c r="H85" i="2"/>
  <c r="D85" i="2"/>
  <c r="I59" i="2"/>
  <c r="I58" i="2" s="1"/>
  <c r="I50" i="2"/>
  <c r="I51" i="2"/>
  <c r="I52" i="2"/>
  <c r="I53" i="2"/>
  <c r="I54" i="2"/>
  <c r="I55" i="2"/>
  <c r="I56" i="2"/>
  <c r="I57" i="2"/>
  <c r="I49" i="2"/>
  <c r="I42" i="2"/>
  <c r="I38" i="2" s="1"/>
  <c r="I30" i="2"/>
  <c r="I31" i="2"/>
  <c r="I32" i="2"/>
  <c r="I33" i="2"/>
  <c r="I34" i="2"/>
  <c r="I35" i="2"/>
  <c r="I36" i="2"/>
  <c r="I37" i="2"/>
  <c r="I29" i="2"/>
  <c r="I20" i="2"/>
  <c r="I21" i="2"/>
  <c r="I22" i="2"/>
  <c r="I23" i="2"/>
  <c r="I24" i="2"/>
  <c r="I25" i="2"/>
  <c r="I26" i="2"/>
  <c r="I27" i="2"/>
  <c r="I19" i="2"/>
  <c r="I12" i="2"/>
  <c r="I13" i="2"/>
  <c r="I14" i="2"/>
  <c r="I15" i="2"/>
  <c r="I16" i="2"/>
  <c r="I17" i="2"/>
  <c r="I11" i="2"/>
  <c r="D9" i="2"/>
  <c r="F38" i="2"/>
  <c r="E38" i="2"/>
  <c r="G38" i="2"/>
  <c r="H38" i="2"/>
  <c r="D38" i="2"/>
  <c r="E58" i="2"/>
  <c r="E9" i="2" s="1"/>
  <c r="F58" i="2"/>
  <c r="G58" i="2"/>
  <c r="H58" i="2"/>
  <c r="D58" i="2"/>
  <c r="E48" i="2"/>
  <c r="F48" i="2"/>
  <c r="G48" i="2"/>
  <c r="H48" i="2"/>
  <c r="D48" i="2"/>
  <c r="E28" i="2"/>
  <c r="F28" i="2"/>
  <c r="G28" i="2"/>
  <c r="H28" i="2"/>
  <c r="D28" i="2"/>
  <c r="E18" i="2"/>
  <c r="F18" i="2"/>
  <c r="G18" i="2"/>
  <c r="H18" i="2"/>
  <c r="D18" i="2"/>
  <c r="F10" i="2"/>
  <c r="H10" i="2"/>
  <c r="D10" i="2"/>
  <c r="I85" i="2" l="1"/>
  <c r="F9" i="2"/>
  <c r="I133" i="2"/>
  <c r="H84" i="2"/>
  <c r="G84" i="2"/>
  <c r="I93" i="2"/>
  <c r="I103" i="2"/>
  <c r="F84" i="2"/>
  <c r="E84" i="2"/>
  <c r="I48" i="2"/>
  <c r="I18" i="2"/>
  <c r="H9" i="2"/>
  <c r="I10" i="2"/>
  <c r="I28" i="2"/>
  <c r="G9" i="2"/>
  <c r="H159" i="2" l="1"/>
  <c r="G159" i="2"/>
  <c r="F159" i="2"/>
  <c r="E159" i="2"/>
  <c r="I84" i="2"/>
  <c r="I9" i="2"/>
  <c r="I159" i="2" l="1"/>
</calcChain>
</file>

<file path=xl/sharedStrings.xml><?xml version="1.0" encoding="utf-8"?>
<sst xmlns="http://schemas.openxmlformats.org/spreadsheetml/2006/main" count="162" uniqueCount="89">
  <si>
    <t>MUNICIPIO DE SANTA MARIA DEL TULE DISTRITO DE CENTRO, OAX.</t>
  </si>
  <si>
    <t>ESTADO ANALÍTICO DEL EJERCICIO DEL PRESUPUESTO DE EGRESOS DETALLADO - LDF</t>
  </si>
  <si>
    <t>CLASIFICACIÓN POR OBJETO DEL GASTO (CAPÍTULO Y CONCEPTO)</t>
  </si>
  <si>
    <t>(PESOS)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</si>
  <si>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</si>
  <si>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</si>
  <si>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</si>
  <si>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</si>
  <si>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</si>
  <si>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</si>
  <si>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</si>
  <si>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</si>
  <si>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</si>
  <si>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</si>
  <si>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CARACTER PERMANENTE</t>
  </si>
  <si>
    <t>a2) REMUNERACIONES AL PERSONAL DE CARACTER TRANSITORIO</t>
  </si>
  <si>
    <t>a3) REMUNERACIONES ADICIONALES Y ESPECIALES</t>
  </si>
  <si>
    <t>a4) SEGURIDAD SOCIAL</t>
  </si>
  <si>
    <t>a5) OTRAS PRESTACIONES SOCIALES Y ECONOMICAS</t>
  </si>
  <si>
    <t>a6) PREVISIONES</t>
  </si>
  <si>
    <t>a7) PAGO DE ESTIMULOS A SERVIDORES PUBLICOS</t>
  </si>
  <si>
    <t>B. MATERIALES Y SUMINISTROS (B=b1+b2+b3+b4+b5+b6+b7+b8+b9)</t>
  </si>
  <si>
    <t>b1) MATERIALES DE ADMINISTRACION, EMISION DE DOCUMENTOS Y ARTICULOS OFICIALES</t>
  </si>
  <si>
    <t>b2) ALIMENTOS Y UTENSILIOS</t>
  </si>
  <si>
    <t>b3) MATERIAS PRIMAS Y MATERIALES DE PRODUCCION Y COMERCIALIZACION</t>
  </si>
  <si>
    <t>b4) MATERIALES Y ARTICULOS DE CONSTRUCCION Y DE REPARACION</t>
  </si>
  <si>
    <t>b5) PRODUCTOS QUIMICOS, FARMACEUTICOS Y DE LABORATORIO</t>
  </si>
  <si>
    <t>b6) COMBUSTIBLES, LUBRICANTES Y ADITIVOS</t>
  </si>
  <si>
    <t>b7) VESTUARIO, BLANCOS, PRENDAS DE PROTECCION Y ARTICULOS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</si>
  <si>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</si>
  <si>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</si>
  <si>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</si>
  <si>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BASICOS</t>
  </si>
  <si>
    <t>c2) SERVICIOS DE ARRENDAMIENTO</t>
  </si>
  <si>
    <t>c3) SERVICIOS PROFESIONALES, CIENTIFICOS, TECNICOS Y OTROS SERVICIOS</t>
  </si>
  <si>
    <t>c4) SERVICIOS FINANCIEROS, BANCARIOS Y COMERCIALES</t>
  </si>
  <si>
    <t>c5) SERVICIOS DE INSTALACION, REPARACION, MANTENIMIENTO Y CONSERVACION</t>
  </si>
  <si>
    <t>c6) SERVICIOS DE COMUNICACION SOCIAL Y PUBLICIDAD</t>
  </si>
  <si>
    <t>c7) SERVICIOS DE TRASLADO Y VIATICOS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</si>
  <si>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</si>
  <si>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</si>
  <si>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</si>
  <si>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PUBLICO</t>
  </si>
  <si>
    <t>d2) TRANSFERENCIAS AL RESTO DEL SECTOR PUBLICO</t>
  </si>
  <si>
    <t>d3) SUBSIDIOS Y SUBVENCIONES</t>
  </si>
  <si>
    <t>d4) AYUDAS SOCIALES</t>
  </si>
  <si>
    <t>d5) PENSIONES Y JUBILACIONES</t>
  </si>
  <si>
    <t>d6) TRANSFERENCIAS A FIDEICOMISOS, MANDATOS Y OTROS ANALOGOS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</si>
  <si>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</si>
  <si>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</si>
  <si>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</si>
  <si>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</si>
  <si>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ADMINISTRACION</t>
  </si>
  <si>
    <t>e2) MOBILIARIO Y EQUIPO EDUCACIONAL Y RECREATIVO</t>
  </si>
  <si>
    <t>e3) EQUIPO E INSTRUMENTAL MEDICO Y DE LABORATORIO</t>
  </si>
  <si>
    <t>e4) VEHICULOS Y EQUIPO DE TRANSPORTE</t>
  </si>
  <si>
    <t>e5) EQUIPO DE DEFENSA Y SEGURIDAD</t>
  </si>
  <si>
    <t>e6) MAQUINARIA, OTROS EQUIPOS Y HERRAMIENTAS</t>
  </si>
  <si>
    <t>e7) ACTIVOS BIOLOGICOS</t>
  </si>
  <si>
    <t>e8) BIENES INMUEBLES</t>
  </si>
  <si>
    <t>e9) ACTIVOS INTANGIBLES</t>
  </si>
  <si>
    <t>F. INVERSION PUBLICA (F=f1+f2+f3)</t>
  </si>
  <si>
    <t>f1) OBRA PUBLICA EN BIENES DE DOMINIO PUBLICO</t>
  </si>
  <si>
    <t>f2) OBRA PUBLICA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</si>
  <si>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</si>
  <si>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</si>
  <si>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</si>
  <si>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</si>
  <si>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TITULOS Y VALORES</t>
  </si>
  <si>
    <t>g4) CONCESION DE PRESTAMOS</t>
  </si>
  <si>
    <t>g5) INVERSIONES EN FIDEICOMISOS, MANDATOS Y OTROS ANALOGOS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</si>
  <si>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</si>
  <si>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</si>
  <si>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</si>
  <si>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</si>
  <si>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</si>
  <si>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</si>
  <si>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</si>
  <si>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PUBLICA (I=i1+i2+i3+i4+i5+i6+i7)</t>
  </si>
  <si>
    <t>i1) AMORTIZACION DE LA DEUDA PUBLICA</t>
  </si>
  <si>
    <t>i2) INTERESES DE LA DEUDA PUBLICA</t>
  </si>
  <si>
    <t>i3) COMISIONES DE LA DEUDA PUBLICA</t>
  </si>
  <si>
    <t>i4) GASTOS DE LA DEUDA PUBLICA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</si>
  <si>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</si>
  <si>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</si>
  <si>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</si>
  <si>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</si>
  <si>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</si>
  <si>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01 DE ENERO AL 30 DE JUNIO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</si>
</sst>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5" applyNumberFormat="0" applyFon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8" fillId="0" borderId="8" applyNumberFormat="0" applyFill="0" applyAlignment="0" applyProtection="0"/>
    <xf numFmtId="0" fontId="17" fillId="0" borderId="9" applyNumberFormat="0" applyFill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4" fontId="18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9" fillId="0" borderId="10" xfId="0" applyNumberFormat="1" applyFont="1" applyBorder="1" applyAlignment="1">
      <alignment horizontal="right" wrapText="1"/>
    </xf>
    <xf numFmtId="0" fontId="19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right" wrapText="1"/>
    </xf>
    <xf numFmtId="4" fontId="18" fillId="0" borderId="10" xfId="0" applyNumberFormat="1" applyFont="1" applyFill="1" applyBorder="1" applyAlignment="1">
      <alignment wrapText="1"/>
    </xf>
    <xf numFmtId="0" fontId="0" fillId="0" borderId="0" xfId="0" applyFill="1"/>
    <xf numFmtId="43" fontId="19" fillId="0" borderId="10" xfId="42" applyFont="1" applyBorder="1" applyAlignment="1">
      <alignment horizontal="right" wrapText="1"/>
    </xf>
    <xf numFmtId="0" fontId="18" fillId="0" borderId="11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33" borderId="14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left" wrapText="1"/>
    </xf>
    <xf numFmtId="0" fontId="18" fillId="0" borderId="13" xfId="0" applyFont="1" applyFill="1" applyBorder="1" applyAlignment="1">
      <alignment horizontal="left" wrapText="1"/>
    </xf>
    <xf numFmtId="0" fontId="18" fillId="0" borderId="12" xfId="0" applyFont="1" applyFill="1" applyBorder="1" applyAlignment="1">
      <alignment horizontal="left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42" builtinId="3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showGridLines="0" tabSelected="1" workbookViewId="0">
      <selection activeCell="A6" sqref="A6:I6"/>
    </sheetView>
  </sheetViews>
  <sheetFormatPr baseColWidth="10" defaultRowHeight="15" x14ac:dyDescent="0.25"/>
  <cols>
    <col min="3" max="3" width="45.7109375" bestFit="1" customWidth="1"/>
    <col min="4" max="4" width="12.140625" bestFit="1" customWidth="1"/>
    <col min="5" max="5" width="24.42578125" bestFit="1" customWidth="1"/>
    <col min="6" max="8" width="10.85546875" customWidth="1"/>
    <col min="9" max="9" width="14.42578125" bestFit="1" customWidth="1"/>
  </cols>
  <sheetData>
    <row r="1" spans="1:9" x14ac:dyDescent="0.25">
      <c r="A1" s="13" t="s">
        <v>0</v>
      </c>
      <c r="B1" s="14"/>
      <c r="C1" s="14"/>
      <c r="D1" s="14"/>
      <c r="E1" s="14"/>
      <c r="F1" s="14"/>
      <c r="G1" s="14"/>
      <c r="H1" s="14"/>
      <c r="I1" s="15"/>
    </row>
    <row r="2" spans="1:9" x14ac:dyDescent="0.25">
      <c r="A2" s="16" t="s">
        <v>1</v>
      </c>
      <c r="B2" s="17"/>
      <c r="C2" s="17"/>
      <c r="D2" s="17"/>
      <c r="E2" s="17"/>
      <c r="F2" s="17"/>
      <c r="G2" s="17"/>
      <c r="H2" s="17"/>
      <c r="I2" s="18"/>
    </row>
    <row r="3" spans="1:9" x14ac:dyDescent="0.25">
      <c r="A3" s="16" t="s">
        <v>2</v>
      </c>
      <c r="B3" s="17"/>
      <c r="C3" s="17"/>
      <c r="D3" s="17"/>
      <c r="E3" s="17"/>
      <c r="F3" s="17"/>
      <c r="G3" s="17"/>
      <c r="H3" s="17"/>
      <c r="I3" s="18"/>
    </row>
    <row r="4" spans="1:9" x14ac:dyDescent="0.25">
      <c r="A4" s="16" t="s">
        <v>88</v>
      </c>
      <c r="B4" s="17"/>
      <c r="C4" s="17"/>
      <c r="D4" s="17"/>
      <c r="E4" s="17"/>
      <c r="F4" s="17"/>
      <c r="G4" s="17"/>
      <c r="H4" s="17"/>
      <c r="I4" s="18"/>
    </row>
    <row r="5" spans="1:9" x14ac:dyDescent="0.25">
      <c r="A5" s="19" t="s">
        <v>3</v>
      </c>
      <c r="B5" s="20"/>
      <c r="C5" s="20"/>
      <c r="D5" s="20"/>
      <c r="E5" s="20"/>
      <c r="F5" s="20"/>
      <c r="G5" s="20"/>
      <c r="H5" s="20"/>
      <c r="I5" s="21"/>
    </row>
    <row r="6" spans="1:9" x14ac:dyDescent="0.25">
      <c r="A6" s="10"/>
      <c r="B6" s="11"/>
      <c r="C6" s="11"/>
      <c r="D6" s="11"/>
      <c r="E6" s="11"/>
      <c r="F6" s="11"/>
      <c r="G6" s="11"/>
      <c r="H6" s="11"/>
      <c r="I6" s="12"/>
    </row>
    <row r="7" spans="1:9" x14ac:dyDescent="0.25">
      <c r="A7" s="13" t="s">
        <v>4</v>
      </c>
      <c r="B7" s="14"/>
      <c r="C7" s="15"/>
      <c r="D7" s="24" t="s">
        <v>5</v>
      </c>
      <c r="E7" s="25"/>
      <c r="F7" s="25"/>
      <c r="G7" s="25"/>
      <c r="H7" s="26"/>
      <c r="I7" s="27" t="s">
        <v>6</v>
      </c>
    </row>
    <row r="8" spans="1:9" x14ac:dyDescent="0.25">
      <c r="A8" s="19"/>
      <c r="B8" s="20"/>
      <c r="C8" s="21"/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  <c r="I8" s="28"/>
    </row>
    <row r="9" spans="1:9" x14ac:dyDescent="0.25">
      <c r="A9" s="10" t="s">
        <v>12</v>
      </c>
      <c r="B9" s="11"/>
      <c r="C9" s="12"/>
      <c r="D9" s="2">
        <f>+D10+D18+D28+D38+D48+D58+D62+D71+D75</f>
        <v>20454454.779999997</v>
      </c>
      <c r="E9" s="2">
        <f>+E10+E18+E28+E38+E48+E58+E62+E71+E75</f>
        <v>18999.999999999942</v>
      </c>
      <c r="F9" s="2">
        <f t="shared" ref="F9:I9" si="0">+F10+F18+F28+F38+F48+F58+F62+F71+F75</f>
        <v>20473454.779999997</v>
      </c>
      <c r="G9" s="2">
        <f t="shared" si="0"/>
        <v>9670561.1400000006</v>
      </c>
      <c r="H9" s="2">
        <f t="shared" si="0"/>
        <v>9670561.1400000006</v>
      </c>
      <c r="I9" s="2">
        <f t="shared" si="0"/>
        <v>10802893.640000001</v>
      </c>
    </row>
    <row r="10" spans="1:9" x14ac:dyDescent="0.25">
      <c r="A10" s="3"/>
      <c r="B10" s="22" t="s">
        <v>13</v>
      </c>
      <c r="C10" s="23"/>
      <c r="D10" s="4">
        <f>SUM(D11:D17)</f>
        <v>7452260.5499999998</v>
      </c>
      <c r="E10" s="4">
        <f>SUM(E11:E17)</f>
        <v>1547910.44</v>
      </c>
      <c r="F10" s="4">
        <f t="shared" ref="F10:I10" si="1">SUM(F11:F17)</f>
        <v>9000170.9900000002</v>
      </c>
      <c r="G10" s="4">
        <f>SUM(G11:G17)</f>
        <v>4212641.1500000004</v>
      </c>
      <c r="H10" s="4">
        <f t="shared" si="1"/>
        <v>4212641.1500000004</v>
      </c>
      <c r="I10" s="4">
        <f t="shared" si="1"/>
        <v>4787529.84</v>
      </c>
    </row>
    <row r="11" spans="1:9" ht="23.25" x14ac:dyDescent="0.25">
      <c r="A11" s="3"/>
      <c r="B11" s="3"/>
      <c r="C11" s="5" t="s">
        <v>14</v>
      </c>
      <c r="D11" s="4">
        <v>2746288.08</v>
      </c>
      <c r="E11" s="4">
        <v>3377323.4</v>
      </c>
      <c r="F11" s="4">
        <v>6123611.4800000004</v>
      </c>
      <c r="G11" s="4">
        <v>4162579.37</v>
      </c>
      <c r="H11" s="4">
        <v>4162579.37</v>
      </c>
      <c r="I11" s="4">
        <f>+F11-H11</f>
        <v>1961032.1100000003</v>
      </c>
    </row>
    <row r="12" spans="1:9" ht="23.25" x14ac:dyDescent="0.25">
      <c r="A12" s="3"/>
      <c r="B12" s="3"/>
      <c r="C12" s="5" t="s">
        <v>15</v>
      </c>
      <c r="D12" s="4">
        <v>4344221.08</v>
      </c>
      <c r="E12" s="4">
        <v>-1769060.3</v>
      </c>
      <c r="F12" s="4">
        <v>2575160.7799999998</v>
      </c>
      <c r="G12" s="4">
        <v>50061.78</v>
      </c>
      <c r="H12" s="4">
        <v>50061.78</v>
      </c>
      <c r="I12" s="4">
        <f t="shared" ref="I12:I17" si="2">+F12-H12</f>
        <v>2525099</v>
      </c>
    </row>
    <row r="13" spans="1:9" x14ac:dyDescent="0.25">
      <c r="A13" s="3"/>
      <c r="B13" s="3"/>
      <c r="C13" s="5" t="s">
        <v>16</v>
      </c>
      <c r="D13" s="4">
        <v>361751.39</v>
      </c>
      <c r="E13" s="4">
        <v>-60352.66</v>
      </c>
      <c r="F13" s="4">
        <v>301398.73</v>
      </c>
      <c r="G13" s="6">
        <v>0</v>
      </c>
      <c r="H13" s="6">
        <v>0</v>
      </c>
      <c r="I13" s="4">
        <f t="shared" si="2"/>
        <v>301398.73</v>
      </c>
    </row>
    <row r="14" spans="1:9" x14ac:dyDescent="0.25">
      <c r="A14" s="3"/>
      <c r="B14" s="3"/>
      <c r="C14" s="5" t="s">
        <v>17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4">
        <f t="shared" si="2"/>
        <v>0</v>
      </c>
    </row>
    <row r="15" spans="1:9" x14ac:dyDescent="0.25">
      <c r="A15" s="3"/>
      <c r="B15" s="3"/>
      <c r="C15" s="5" t="s">
        <v>18</v>
      </c>
      <c r="D15" s="6">
        <v>0</v>
      </c>
      <c r="E15" s="4">
        <v>0</v>
      </c>
      <c r="F15" s="4">
        <v>0</v>
      </c>
      <c r="G15" s="4">
        <v>0</v>
      </c>
      <c r="H15" s="4">
        <v>0</v>
      </c>
      <c r="I15" s="4">
        <f t="shared" si="2"/>
        <v>0</v>
      </c>
    </row>
    <row r="16" spans="1:9" x14ac:dyDescent="0.25">
      <c r="A16" s="3"/>
      <c r="B16" s="3"/>
      <c r="C16" s="5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4">
        <f t="shared" si="2"/>
        <v>0</v>
      </c>
    </row>
    <row r="17" spans="1:9" x14ac:dyDescent="0.25">
      <c r="A17" s="3"/>
      <c r="B17" s="3"/>
      <c r="C17" s="5" t="s">
        <v>20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4">
        <f t="shared" si="2"/>
        <v>0</v>
      </c>
    </row>
    <row r="18" spans="1:9" x14ac:dyDescent="0.25">
      <c r="A18" s="3"/>
      <c r="B18" s="22" t="s">
        <v>21</v>
      </c>
      <c r="C18" s="23"/>
      <c r="D18" s="4">
        <f>SUM(D19:D27)</f>
        <v>2854583.65</v>
      </c>
      <c r="E18" s="4">
        <f t="shared" ref="E18:I18" si="3">SUM(E19:E27)</f>
        <v>332319.56000000006</v>
      </c>
      <c r="F18" s="4">
        <f t="shared" si="3"/>
        <v>3186903.2100000004</v>
      </c>
      <c r="G18" s="4">
        <f t="shared" si="3"/>
        <v>1835873.0099999998</v>
      </c>
      <c r="H18" s="4">
        <f t="shared" si="3"/>
        <v>1835873.0099999998</v>
      </c>
      <c r="I18" s="4">
        <f t="shared" si="3"/>
        <v>1351030.2000000002</v>
      </c>
    </row>
    <row r="19" spans="1:9" ht="23.25" x14ac:dyDescent="0.25">
      <c r="A19" s="3"/>
      <c r="B19" s="3"/>
      <c r="C19" s="5" t="s">
        <v>22</v>
      </c>
      <c r="D19" s="4">
        <v>345351.89</v>
      </c>
      <c r="E19" s="4">
        <v>257729.45</v>
      </c>
      <c r="F19" s="4">
        <v>603081.34</v>
      </c>
      <c r="G19" s="4">
        <v>416514.29</v>
      </c>
      <c r="H19" s="4">
        <v>416514.29</v>
      </c>
      <c r="I19" s="4">
        <f>+F19-H19</f>
        <v>186567.05</v>
      </c>
    </row>
    <row r="20" spans="1:9" x14ac:dyDescent="0.25">
      <c r="A20" s="3"/>
      <c r="B20" s="3"/>
      <c r="C20" s="5" t="s">
        <v>23</v>
      </c>
      <c r="D20" s="4">
        <v>357001.76</v>
      </c>
      <c r="E20" s="4">
        <v>878211.35</v>
      </c>
      <c r="F20" s="4">
        <v>1235213.1100000001</v>
      </c>
      <c r="G20" s="4">
        <v>1105142.93</v>
      </c>
      <c r="H20" s="4">
        <v>1105142.93</v>
      </c>
      <c r="I20" s="4">
        <f t="shared" ref="I20:I27" si="4">+F20-H20</f>
        <v>130070.18000000017</v>
      </c>
    </row>
    <row r="21" spans="1:9" ht="23.25" x14ac:dyDescent="0.25">
      <c r="A21" s="3"/>
      <c r="B21" s="3"/>
      <c r="C21" s="5" t="s">
        <v>24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4">
        <f t="shared" si="4"/>
        <v>0</v>
      </c>
    </row>
    <row r="22" spans="1:9" ht="23.25" x14ac:dyDescent="0.25">
      <c r="A22" s="3"/>
      <c r="B22" s="3"/>
      <c r="C22" s="5" t="s">
        <v>25</v>
      </c>
      <c r="D22" s="4">
        <v>289500</v>
      </c>
      <c r="E22" s="4">
        <v>3812.66</v>
      </c>
      <c r="F22" s="4">
        <v>293312.65999999997</v>
      </c>
      <c r="G22" s="4">
        <v>29709.39</v>
      </c>
      <c r="H22" s="4">
        <v>29709.39</v>
      </c>
      <c r="I22" s="4">
        <f t="shared" si="4"/>
        <v>263603.26999999996</v>
      </c>
    </row>
    <row r="23" spans="1:9" ht="23.25" x14ac:dyDescent="0.25">
      <c r="A23" s="3"/>
      <c r="B23" s="3"/>
      <c r="C23" s="5" t="s">
        <v>26</v>
      </c>
      <c r="D23" s="4">
        <v>181000</v>
      </c>
      <c r="E23" s="4">
        <v>26482.62</v>
      </c>
      <c r="F23" s="4">
        <v>207482.62</v>
      </c>
      <c r="G23" s="4">
        <v>81696.210000000006</v>
      </c>
      <c r="H23" s="4">
        <v>81696.210000000006</v>
      </c>
      <c r="I23" s="4">
        <f t="shared" si="4"/>
        <v>125786.40999999999</v>
      </c>
    </row>
    <row r="24" spans="1:9" x14ac:dyDescent="0.25">
      <c r="A24" s="3"/>
      <c r="B24" s="3"/>
      <c r="C24" s="5" t="s">
        <v>27</v>
      </c>
      <c r="D24" s="4">
        <v>1229730</v>
      </c>
      <c r="E24" s="4">
        <v>-857233.92000000004</v>
      </c>
      <c r="F24" s="4">
        <v>372496.08</v>
      </c>
      <c r="G24" s="4">
        <v>38845.879999999997</v>
      </c>
      <c r="H24" s="4">
        <v>38845.879999999997</v>
      </c>
      <c r="I24" s="4">
        <f t="shared" si="4"/>
        <v>333650.2</v>
      </c>
    </row>
    <row r="25" spans="1:9" ht="23.25" x14ac:dyDescent="0.25">
      <c r="A25" s="3"/>
      <c r="B25" s="3"/>
      <c r="C25" s="5" t="s">
        <v>28</v>
      </c>
      <c r="D25" s="4">
        <v>222500</v>
      </c>
      <c r="E25" s="4">
        <v>-54761.5</v>
      </c>
      <c r="F25" s="4">
        <v>167738.5</v>
      </c>
      <c r="G25" s="4">
        <v>22738.5</v>
      </c>
      <c r="H25" s="4">
        <v>22738.5</v>
      </c>
      <c r="I25" s="4">
        <f t="shared" si="4"/>
        <v>145000</v>
      </c>
    </row>
    <row r="26" spans="1:9" x14ac:dyDescent="0.25">
      <c r="A26" s="3"/>
      <c r="B26" s="3"/>
      <c r="C26" s="5" t="s">
        <v>29</v>
      </c>
      <c r="D26" s="6">
        <v>0</v>
      </c>
      <c r="E26" s="4">
        <v>0</v>
      </c>
      <c r="F26" s="4">
        <v>0</v>
      </c>
      <c r="G26" s="6">
        <v>0</v>
      </c>
      <c r="H26" s="6">
        <v>0</v>
      </c>
      <c r="I26" s="4">
        <f t="shared" si="4"/>
        <v>0</v>
      </c>
    </row>
    <row r="27" spans="1:9" ht="23.25" x14ac:dyDescent="0.25">
      <c r="A27" s="3"/>
      <c r="B27" s="3"/>
      <c r="C27" s="5" t="s">
        <v>30</v>
      </c>
      <c r="D27" s="4">
        <v>229500</v>
      </c>
      <c r="E27" s="4">
        <v>78078.899999999994</v>
      </c>
      <c r="F27" s="4">
        <v>307578.90000000002</v>
      </c>
      <c r="G27" s="4">
        <v>141225.81</v>
      </c>
      <c r="H27" s="4">
        <v>141225.81</v>
      </c>
      <c r="I27" s="4">
        <f t="shared" si="4"/>
        <v>166353.09000000003</v>
      </c>
    </row>
    <row r="28" spans="1:9" x14ac:dyDescent="0.25">
      <c r="A28" s="3"/>
      <c r="B28" s="22" t="s">
        <v>31</v>
      </c>
      <c r="C28" s="23"/>
      <c r="D28" s="4">
        <f>SUM(D29:D37)</f>
        <v>5512399.8200000003</v>
      </c>
      <c r="E28" s="4">
        <f t="shared" ref="E28:I28" si="5">SUM(E29:E37)</f>
        <v>-527588.93999999994</v>
      </c>
      <c r="F28" s="4">
        <f t="shared" si="5"/>
        <v>4984810.879999999</v>
      </c>
      <c r="G28" s="4">
        <f t="shared" si="5"/>
        <v>2194919.2000000002</v>
      </c>
      <c r="H28" s="4">
        <f t="shared" si="5"/>
        <v>2194919.2000000002</v>
      </c>
      <c r="I28" s="4">
        <f t="shared" si="5"/>
        <v>2789891.68</v>
      </c>
    </row>
    <row r="29" spans="1:9" x14ac:dyDescent="0.25">
      <c r="A29" s="3"/>
      <c r="B29" s="3"/>
      <c r="C29" s="5" t="s">
        <v>32</v>
      </c>
      <c r="D29" s="4">
        <v>1839177.06</v>
      </c>
      <c r="E29" s="4">
        <v>-556650.69999999995</v>
      </c>
      <c r="F29" s="4">
        <v>1282526.3600000001</v>
      </c>
      <c r="G29" s="4">
        <v>619133.61</v>
      </c>
      <c r="H29" s="4">
        <v>619133.61</v>
      </c>
      <c r="I29" s="4">
        <f>+F29-H29</f>
        <v>663392.75000000012</v>
      </c>
    </row>
    <row r="30" spans="1:9" x14ac:dyDescent="0.25">
      <c r="A30" s="3"/>
      <c r="B30" s="3"/>
      <c r="C30" s="5" t="s">
        <v>33</v>
      </c>
      <c r="D30" s="4">
        <v>653179.32999999996</v>
      </c>
      <c r="E30" s="4">
        <v>88412.2</v>
      </c>
      <c r="F30" s="4">
        <v>741591.53</v>
      </c>
      <c r="G30" s="4">
        <v>229675.17</v>
      </c>
      <c r="H30" s="4">
        <v>229675.17</v>
      </c>
      <c r="I30" s="4">
        <f t="shared" ref="I30:I37" si="6">+F30-H30</f>
        <v>511916.36</v>
      </c>
    </row>
    <row r="31" spans="1:9" ht="23.25" x14ac:dyDescent="0.25">
      <c r="A31" s="3"/>
      <c r="B31" s="3"/>
      <c r="C31" s="5" t="s">
        <v>34</v>
      </c>
      <c r="D31" s="4">
        <v>916000</v>
      </c>
      <c r="E31" s="4">
        <v>230654.8</v>
      </c>
      <c r="F31" s="4">
        <v>1146654.8</v>
      </c>
      <c r="G31" s="4">
        <v>477239.81</v>
      </c>
      <c r="H31" s="4">
        <v>477239.81</v>
      </c>
      <c r="I31" s="4">
        <f t="shared" si="6"/>
        <v>669414.99</v>
      </c>
    </row>
    <row r="32" spans="1:9" x14ac:dyDescent="0.25">
      <c r="A32" s="3"/>
      <c r="B32" s="3"/>
      <c r="C32" s="5" t="s">
        <v>35</v>
      </c>
      <c r="D32" s="4">
        <v>230609</v>
      </c>
      <c r="E32" s="4">
        <v>34200</v>
      </c>
      <c r="F32" s="4">
        <v>264809</v>
      </c>
      <c r="G32" s="4">
        <v>98826.6</v>
      </c>
      <c r="H32" s="4">
        <v>98826.6</v>
      </c>
      <c r="I32" s="4">
        <f t="shared" si="6"/>
        <v>165982.39999999999</v>
      </c>
    </row>
    <row r="33" spans="1:9" ht="23.25" x14ac:dyDescent="0.25">
      <c r="A33" s="3"/>
      <c r="B33" s="3"/>
      <c r="C33" s="5" t="s">
        <v>36</v>
      </c>
      <c r="D33" s="4">
        <v>539834.43000000005</v>
      </c>
      <c r="E33" s="4">
        <v>188766.39</v>
      </c>
      <c r="F33" s="4">
        <v>728600.82</v>
      </c>
      <c r="G33" s="4">
        <v>362009.87</v>
      </c>
      <c r="H33" s="4">
        <v>362009.87</v>
      </c>
      <c r="I33" s="4">
        <f t="shared" si="6"/>
        <v>366590.94999999995</v>
      </c>
    </row>
    <row r="34" spans="1:9" x14ac:dyDescent="0.25">
      <c r="A34" s="3"/>
      <c r="B34" s="3"/>
      <c r="C34" s="5" t="s">
        <v>37</v>
      </c>
      <c r="D34" s="4">
        <v>80000</v>
      </c>
      <c r="E34" s="4">
        <v>16832</v>
      </c>
      <c r="F34" s="4">
        <v>96832</v>
      </c>
      <c r="G34" s="4">
        <v>13572</v>
      </c>
      <c r="H34" s="4">
        <v>13572</v>
      </c>
      <c r="I34" s="4">
        <f t="shared" si="6"/>
        <v>83260</v>
      </c>
    </row>
    <row r="35" spans="1:9" x14ac:dyDescent="0.25">
      <c r="A35" s="3"/>
      <c r="B35" s="3"/>
      <c r="C35" s="5" t="s">
        <v>38</v>
      </c>
      <c r="D35" s="4">
        <v>103600</v>
      </c>
      <c r="E35" s="4">
        <v>-23622</v>
      </c>
      <c r="F35" s="4">
        <v>79978</v>
      </c>
      <c r="G35" s="4">
        <v>11778</v>
      </c>
      <c r="H35" s="4">
        <v>11778</v>
      </c>
      <c r="I35" s="4">
        <f t="shared" si="6"/>
        <v>68200</v>
      </c>
    </row>
    <row r="36" spans="1:9" x14ac:dyDescent="0.25">
      <c r="A36" s="3"/>
      <c r="B36" s="3"/>
      <c r="C36" s="5" t="s">
        <v>39</v>
      </c>
      <c r="D36" s="4">
        <v>1130000</v>
      </c>
      <c r="E36" s="4">
        <v>-918308.9</v>
      </c>
      <c r="F36" s="4">
        <v>211691.1</v>
      </c>
      <c r="G36" s="4">
        <v>16445.7</v>
      </c>
      <c r="H36" s="4">
        <v>16445.7</v>
      </c>
      <c r="I36" s="4">
        <f t="shared" si="6"/>
        <v>195245.4</v>
      </c>
    </row>
    <row r="37" spans="1:9" x14ac:dyDescent="0.25">
      <c r="A37" s="3"/>
      <c r="B37" s="3"/>
      <c r="C37" s="5" t="s">
        <v>40</v>
      </c>
      <c r="D37" s="4">
        <v>20000</v>
      </c>
      <c r="E37" s="4">
        <v>412127.27</v>
      </c>
      <c r="F37" s="4">
        <v>432127.27</v>
      </c>
      <c r="G37" s="4">
        <v>366238.44</v>
      </c>
      <c r="H37" s="4">
        <v>366238.44</v>
      </c>
      <c r="I37" s="4">
        <f t="shared" si="6"/>
        <v>65888.830000000016</v>
      </c>
    </row>
    <row r="38" spans="1:9" ht="22.5" customHeight="1" x14ac:dyDescent="0.25">
      <c r="A38" s="3"/>
      <c r="B38" s="22" t="s">
        <v>41</v>
      </c>
      <c r="C38" s="23"/>
      <c r="D38" s="4">
        <f>SUM(D39:D47)</f>
        <v>833004.99</v>
      </c>
      <c r="E38" s="4">
        <f t="shared" ref="E38:I38" si="7">SUM(E39:E47)</f>
        <v>-769249.99</v>
      </c>
      <c r="F38" s="4">
        <f>SUM(F39:F47)</f>
        <v>63755</v>
      </c>
      <c r="G38" s="4">
        <f t="shared" si="7"/>
        <v>2000</v>
      </c>
      <c r="H38" s="4">
        <f t="shared" si="7"/>
        <v>2000</v>
      </c>
      <c r="I38" s="4">
        <f t="shared" si="7"/>
        <v>61755</v>
      </c>
    </row>
    <row r="39" spans="1:9" ht="23.25" x14ac:dyDescent="0.25">
      <c r="A39" s="3"/>
      <c r="B39" s="3"/>
      <c r="C39" s="5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1:9" x14ac:dyDescent="0.25">
      <c r="A40" s="3"/>
      <c r="B40" s="3"/>
      <c r="C40" s="5" t="s">
        <v>43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1:9" x14ac:dyDescent="0.25">
      <c r="A41" s="3"/>
      <c r="B41" s="3"/>
      <c r="C41" s="5" t="s">
        <v>44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</row>
    <row r="42" spans="1:9" x14ac:dyDescent="0.25">
      <c r="A42" s="3"/>
      <c r="B42" s="3"/>
      <c r="C42" s="5" t="s">
        <v>45</v>
      </c>
      <c r="D42" s="4">
        <v>833004.99</v>
      </c>
      <c r="E42" s="4">
        <v>-769249.99</v>
      </c>
      <c r="F42" s="4">
        <v>63755</v>
      </c>
      <c r="G42" s="4">
        <v>2000</v>
      </c>
      <c r="H42" s="4">
        <v>2000</v>
      </c>
      <c r="I42" s="4">
        <f>+F42-H42</f>
        <v>61755</v>
      </c>
    </row>
    <row r="43" spans="1:9" x14ac:dyDescent="0.25">
      <c r="A43" s="3"/>
      <c r="B43" s="3"/>
      <c r="C43" s="5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1:9" ht="23.25" x14ac:dyDescent="0.25">
      <c r="A44" s="3"/>
      <c r="B44" s="3"/>
      <c r="C44" s="5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1:9" x14ac:dyDescent="0.25">
      <c r="A45" s="3"/>
      <c r="B45" s="3"/>
      <c r="C45" s="5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1:9" x14ac:dyDescent="0.25">
      <c r="A46" s="3"/>
      <c r="B46" s="3"/>
      <c r="C46" s="5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1:9" x14ac:dyDescent="0.25">
      <c r="A47" s="3"/>
      <c r="B47" s="3"/>
      <c r="C47" s="5" t="s">
        <v>50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</row>
    <row r="48" spans="1:9" ht="22.5" customHeight="1" x14ac:dyDescent="0.25">
      <c r="A48" s="3"/>
      <c r="B48" s="22" t="s">
        <v>51</v>
      </c>
      <c r="C48" s="23"/>
      <c r="D48" s="4">
        <f>SUM(D49:D57)</f>
        <v>2285000</v>
      </c>
      <c r="E48" s="4">
        <f t="shared" ref="E48:I48" si="8">SUM(E49:E57)</f>
        <v>-1039001.6100000001</v>
      </c>
      <c r="F48" s="4">
        <f t="shared" si="8"/>
        <v>1245998.3899999999</v>
      </c>
      <c r="G48" s="4">
        <f t="shared" si="8"/>
        <v>219470.18</v>
      </c>
      <c r="H48" s="4">
        <f t="shared" si="8"/>
        <v>219470.18</v>
      </c>
      <c r="I48" s="4">
        <f t="shared" si="8"/>
        <v>1026528.21</v>
      </c>
    </row>
    <row r="49" spans="1:9" x14ac:dyDescent="0.25">
      <c r="A49" s="3"/>
      <c r="B49" s="3"/>
      <c r="C49" s="5" t="s">
        <v>52</v>
      </c>
      <c r="D49" s="4">
        <v>1885000</v>
      </c>
      <c r="E49" s="4">
        <v>-803127.81</v>
      </c>
      <c r="F49" s="4">
        <v>1081872.19</v>
      </c>
      <c r="G49" s="4">
        <v>119183.98</v>
      </c>
      <c r="H49" s="4">
        <v>119183.98</v>
      </c>
      <c r="I49" s="4">
        <f>+F49-H49</f>
        <v>962688.21</v>
      </c>
    </row>
    <row r="50" spans="1:9" x14ac:dyDescent="0.25">
      <c r="A50" s="3"/>
      <c r="B50" s="3"/>
      <c r="C50" s="5" t="s">
        <v>53</v>
      </c>
      <c r="D50" s="4">
        <v>0</v>
      </c>
      <c r="E50" s="4">
        <v>0</v>
      </c>
      <c r="F50" s="4"/>
      <c r="G50" s="4"/>
      <c r="H50" s="4"/>
      <c r="I50" s="4">
        <f t="shared" ref="I50:I57" si="9">+F50-H50</f>
        <v>0</v>
      </c>
    </row>
    <row r="51" spans="1:9" x14ac:dyDescent="0.25">
      <c r="A51" s="3"/>
      <c r="B51" s="3"/>
      <c r="C51" s="5" t="s">
        <v>54</v>
      </c>
      <c r="D51" s="6">
        <v>0</v>
      </c>
      <c r="E51" s="6">
        <v>0</v>
      </c>
      <c r="F51" s="6"/>
      <c r="G51" s="6"/>
      <c r="H51" s="6"/>
      <c r="I51" s="4">
        <f t="shared" si="9"/>
        <v>0</v>
      </c>
    </row>
    <row r="52" spans="1:9" x14ac:dyDescent="0.25">
      <c r="A52" s="3"/>
      <c r="B52" s="3"/>
      <c r="C52" s="5" t="s">
        <v>55</v>
      </c>
      <c r="D52" s="6">
        <v>0</v>
      </c>
      <c r="E52" s="6">
        <v>0</v>
      </c>
      <c r="F52" s="6"/>
      <c r="G52" s="6"/>
      <c r="H52" s="6"/>
      <c r="I52" s="4">
        <f t="shared" si="9"/>
        <v>0</v>
      </c>
    </row>
    <row r="53" spans="1:9" x14ac:dyDescent="0.25">
      <c r="A53" s="3"/>
      <c r="B53" s="3"/>
      <c r="C53" s="5" t="s">
        <v>56</v>
      </c>
      <c r="D53" s="6">
        <v>0</v>
      </c>
      <c r="E53" s="6">
        <v>0</v>
      </c>
      <c r="F53" s="6"/>
      <c r="G53" s="6"/>
      <c r="H53" s="6"/>
      <c r="I53" s="4">
        <f t="shared" si="9"/>
        <v>0</v>
      </c>
    </row>
    <row r="54" spans="1:9" x14ac:dyDescent="0.25">
      <c r="A54" s="3"/>
      <c r="B54" s="3"/>
      <c r="C54" s="5" t="s">
        <v>57</v>
      </c>
      <c r="D54" s="4">
        <v>350000</v>
      </c>
      <c r="E54" s="4">
        <v>-194873.8</v>
      </c>
      <c r="F54" s="4">
        <v>155126.20000000001</v>
      </c>
      <c r="G54" s="4">
        <v>100286.2</v>
      </c>
      <c r="H54" s="4">
        <v>100286.2</v>
      </c>
      <c r="I54" s="4">
        <f t="shared" si="9"/>
        <v>54840.000000000015</v>
      </c>
    </row>
    <row r="55" spans="1:9" x14ac:dyDescent="0.25">
      <c r="A55" s="3"/>
      <c r="B55" s="3"/>
      <c r="C55" s="5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4">
        <f t="shared" si="9"/>
        <v>0</v>
      </c>
    </row>
    <row r="56" spans="1:9" x14ac:dyDescent="0.25">
      <c r="A56" s="3"/>
      <c r="B56" s="3"/>
      <c r="C56" s="5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4">
        <f t="shared" si="9"/>
        <v>0</v>
      </c>
    </row>
    <row r="57" spans="1:9" x14ac:dyDescent="0.25">
      <c r="A57" s="3"/>
      <c r="B57" s="3"/>
      <c r="C57" s="5" t="s">
        <v>60</v>
      </c>
      <c r="D57" s="4">
        <v>50000</v>
      </c>
      <c r="E57" s="4">
        <v>-41000</v>
      </c>
      <c r="F57" s="4">
        <v>9000</v>
      </c>
      <c r="G57" s="6">
        <v>0</v>
      </c>
      <c r="H57" s="6">
        <v>0</v>
      </c>
      <c r="I57" s="4">
        <f t="shared" si="9"/>
        <v>9000</v>
      </c>
    </row>
    <row r="58" spans="1:9" x14ac:dyDescent="0.25">
      <c r="A58" s="3"/>
      <c r="B58" s="22" t="s">
        <v>61</v>
      </c>
      <c r="C58" s="23"/>
      <c r="D58" s="6">
        <f>SUM(D59:D61)</f>
        <v>1517205.77</v>
      </c>
      <c r="E58" s="9">
        <f t="shared" ref="E58:I58" si="10">SUM(E59:E61)</f>
        <v>474610.54</v>
      </c>
      <c r="F58" s="9">
        <f t="shared" si="10"/>
        <v>1991816.31</v>
      </c>
      <c r="G58" s="6">
        <f t="shared" si="10"/>
        <v>1205657.6000000001</v>
      </c>
      <c r="H58" s="6">
        <f t="shared" si="10"/>
        <v>1205657.6000000001</v>
      </c>
      <c r="I58" s="6">
        <f t="shared" si="10"/>
        <v>786158.71</v>
      </c>
    </row>
    <row r="59" spans="1:9" x14ac:dyDescent="0.25">
      <c r="A59" s="3"/>
      <c r="B59" s="3"/>
      <c r="C59" s="5" t="s">
        <v>62</v>
      </c>
      <c r="D59" s="4">
        <v>1517205.77</v>
      </c>
      <c r="E59" s="4">
        <v>474610.54</v>
      </c>
      <c r="F59" s="4">
        <v>1991816.31</v>
      </c>
      <c r="G59" s="4">
        <v>1205657.6000000001</v>
      </c>
      <c r="H59" s="4">
        <v>1205657.6000000001</v>
      </c>
      <c r="I59" s="4">
        <f>+F59-H59</f>
        <v>786158.71</v>
      </c>
    </row>
    <row r="60" spans="1:9" x14ac:dyDescent="0.25">
      <c r="A60" s="3"/>
      <c r="B60" s="3"/>
      <c r="C60" s="5" t="s">
        <v>63</v>
      </c>
      <c r="D60" s="6">
        <v>0</v>
      </c>
      <c r="E60" s="4">
        <v>0</v>
      </c>
      <c r="F60" s="4"/>
      <c r="G60" s="4">
        <v>0</v>
      </c>
      <c r="H60" s="4">
        <v>0</v>
      </c>
      <c r="I60" s="4">
        <v>0</v>
      </c>
    </row>
    <row r="61" spans="1:9" x14ac:dyDescent="0.25">
      <c r="A61" s="3"/>
      <c r="B61" s="3"/>
      <c r="C61" s="5" t="s">
        <v>64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</row>
    <row r="62" spans="1:9" ht="22.5" customHeight="1" x14ac:dyDescent="0.25">
      <c r="A62" s="3"/>
      <c r="B62" s="22" t="s">
        <v>65</v>
      </c>
      <c r="C62" s="23"/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1:9" ht="23.25" x14ac:dyDescent="0.25">
      <c r="A63" s="3"/>
      <c r="B63" s="3"/>
      <c r="C63" s="5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1:9" x14ac:dyDescent="0.25">
      <c r="A64" s="3"/>
      <c r="B64" s="3"/>
      <c r="C64" s="5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9" x14ac:dyDescent="0.25">
      <c r="A65" s="3"/>
      <c r="B65" s="3"/>
      <c r="C65" s="5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1:9" x14ac:dyDescent="0.25">
      <c r="A66" s="3"/>
      <c r="B66" s="3"/>
      <c r="C66" s="5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1:9" ht="23.25" x14ac:dyDescent="0.25">
      <c r="A67" s="3"/>
      <c r="B67" s="3"/>
      <c r="C67" s="5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1:9" x14ac:dyDescent="0.25">
      <c r="A68" s="3"/>
      <c r="B68" s="3"/>
      <c r="C68" s="5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1:9" x14ac:dyDescent="0.25">
      <c r="A69" s="3"/>
      <c r="B69" s="3"/>
      <c r="C69" s="5" t="s">
        <v>72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</row>
    <row r="70" spans="1:9" ht="23.25" x14ac:dyDescent="0.25">
      <c r="A70" s="3"/>
      <c r="B70" s="3"/>
      <c r="C70" s="5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1:9" x14ac:dyDescent="0.25">
      <c r="A71" s="3"/>
      <c r="B71" s="22" t="s">
        <v>74</v>
      </c>
      <c r="C71" s="23"/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1:9" x14ac:dyDescent="0.25">
      <c r="A72" s="3"/>
      <c r="B72" s="3"/>
      <c r="C72" s="5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1:9" x14ac:dyDescent="0.25">
      <c r="A73" s="3"/>
      <c r="B73" s="3"/>
      <c r="C73" s="5" t="s">
        <v>76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</row>
    <row r="74" spans="1:9" x14ac:dyDescent="0.25">
      <c r="A74" s="3"/>
      <c r="B74" s="3"/>
      <c r="C74" s="5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1:9" x14ac:dyDescent="0.25">
      <c r="A75" s="3"/>
      <c r="B75" s="22" t="s">
        <v>78</v>
      </c>
      <c r="C75" s="23"/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1:9" x14ac:dyDescent="0.25">
      <c r="A76" s="3"/>
      <c r="B76" s="3"/>
      <c r="C76" s="5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1:9" x14ac:dyDescent="0.25">
      <c r="A77" s="3"/>
      <c r="B77" s="3"/>
      <c r="C77" s="5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1:9" x14ac:dyDescent="0.25">
      <c r="A78" s="3"/>
      <c r="B78" s="3"/>
      <c r="C78" s="5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1:9" x14ac:dyDescent="0.25">
      <c r="A79" s="3"/>
      <c r="B79" s="3"/>
      <c r="C79" s="5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1:9" x14ac:dyDescent="0.25">
      <c r="A80" s="3"/>
      <c r="B80" s="3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1:9" x14ac:dyDescent="0.25">
      <c r="A81" s="3"/>
      <c r="B81" s="3"/>
      <c r="C81" s="5" t="s">
        <v>84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</row>
    <row r="82" spans="1:9" ht="23.25" x14ac:dyDescent="0.25">
      <c r="A82" s="3"/>
      <c r="B82" s="3"/>
      <c r="C82" s="5" t="s">
        <v>85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</row>
    <row r="84" spans="1:9" s="8" customFormat="1" x14ac:dyDescent="0.25">
      <c r="A84" s="29" t="s">
        <v>86</v>
      </c>
      <c r="B84" s="30"/>
      <c r="C84" s="31"/>
      <c r="D84" s="7">
        <f>+D85+D93+D103+D113+D123+D133</f>
        <v>11238060.530000001</v>
      </c>
      <c r="E84" s="7">
        <f t="shared" ref="E84:I84" si="11">+E85+E93+E103+E113+E123+E133</f>
        <v>0</v>
      </c>
      <c r="F84" s="7">
        <f t="shared" si="11"/>
        <v>11238060.530000001</v>
      </c>
      <c r="G84" s="7">
        <f t="shared" si="11"/>
        <v>1451160.21</v>
      </c>
      <c r="H84" s="7">
        <f t="shared" si="11"/>
        <v>1451160.21</v>
      </c>
      <c r="I84" s="7">
        <f t="shared" si="11"/>
        <v>9786900.3200000003</v>
      </c>
    </row>
    <row r="85" spans="1:9" x14ac:dyDescent="0.25">
      <c r="A85" s="3"/>
      <c r="B85" s="22" t="s">
        <v>13</v>
      </c>
      <c r="C85" s="23"/>
      <c r="D85" s="4">
        <f>SUM(D86:D92)</f>
        <v>3052181.48</v>
      </c>
      <c r="E85" s="4">
        <f t="shared" ref="E85:I85" si="12">SUM(E86:E92)</f>
        <v>700548.73</v>
      </c>
      <c r="F85" s="4">
        <f t="shared" si="12"/>
        <v>3752730.21</v>
      </c>
      <c r="G85" s="4">
        <f t="shared" si="12"/>
        <v>518804.05</v>
      </c>
      <c r="H85" s="4">
        <f t="shared" si="12"/>
        <v>518804.05</v>
      </c>
      <c r="I85" s="4">
        <f t="shared" si="12"/>
        <v>3233926.16</v>
      </c>
    </row>
    <row r="86" spans="1:9" ht="23.25" x14ac:dyDescent="0.25">
      <c r="A86" s="3"/>
      <c r="B86" s="3"/>
      <c r="C86" s="5" t="s">
        <v>14</v>
      </c>
      <c r="D86" s="6">
        <v>0</v>
      </c>
      <c r="E86" s="4">
        <v>700548.73</v>
      </c>
      <c r="F86" s="4">
        <v>700548.73</v>
      </c>
      <c r="G86" s="4">
        <v>518804.05</v>
      </c>
      <c r="H86" s="6">
        <v>518804.05</v>
      </c>
      <c r="I86" s="6">
        <f>+F86-H86</f>
        <v>181744.68</v>
      </c>
    </row>
    <row r="87" spans="1:9" ht="23.25" x14ac:dyDescent="0.25">
      <c r="A87" s="3"/>
      <c r="B87" s="3"/>
      <c r="C87" s="5" t="s">
        <v>15</v>
      </c>
      <c r="D87" s="4">
        <v>2855581.64</v>
      </c>
      <c r="E87" s="4">
        <v>0</v>
      </c>
      <c r="F87" s="4">
        <v>2855581.64</v>
      </c>
      <c r="G87" s="4">
        <v>0</v>
      </c>
      <c r="H87" s="4">
        <v>0</v>
      </c>
      <c r="I87" s="6">
        <f t="shared" ref="I87:I92" si="13">+F87-H87</f>
        <v>2855581.64</v>
      </c>
    </row>
    <row r="88" spans="1:9" x14ac:dyDescent="0.25">
      <c r="A88" s="3"/>
      <c r="B88" s="3"/>
      <c r="C88" s="5" t="s">
        <v>16</v>
      </c>
      <c r="D88" s="4">
        <v>196599.84</v>
      </c>
      <c r="E88" s="4">
        <v>0</v>
      </c>
      <c r="F88" s="4">
        <v>196599.84</v>
      </c>
      <c r="G88" s="6">
        <v>0</v>
      </c>
      <c r="H88" s="6">
        <v>0</v>
      </c>
      <c r="I88" s="6">
        <f t="shared" si="13"/>
        <v>196599.84</v>
      </c>
    </row>
    <row r="89" spans="1:9" x14ac:dyDescent="0.25">
      <c r="A89" s="3"/>
      <c r="B89" s="3"/>
      <c r="C89" s="5" t="s">
        <v>17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f t="shared" si="13"/>
        <v>0</v>
      </c>
    </row>
    <row r="90" spans="1:9" x14ac:dyDescent="0.25">
      <c r="A90" s="3"/>
      <c r="B90" s="3"/>
      <c r="C90" s="5" t="s">
        <v>18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f t="shared" si="13"/>
        <v>0</v>
      </c>
    </row>
    <row r="91" spans="1:9" x14ac:dyDescent="0.25">
      <c r="A91" s="3"/>
      <c r="B91" s="3"/>
      <c r="C91" s="5" t="s">
        <v>19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f t="shared" si="13"/>
        <v>0</v>
      </c>
    </row>
    <row r="92" spans="1:9" x14ac:dyDescent="0.25">
      <c r="A92" s="3"/>
      <c r="B92" s="3"/>
      <c r="C92" s="5" t="s">
        <v>20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f t="shared" si="13"/>
        <v>0</v>
      </c>
    </row>
    <row r="93" spans="1:9" x14ac:dyDescent="0.25">
      <c r="A93" s="3"/>
      <c r="B93" s="22" t="s">
        <v>21</v>
      </c>
      <c r="C93" s="23"/>
      <c r="D93" s="4">
        <f>SUM(D94:D102)</f>
        <v>374800</v>
      </c>
      <c r="E93" s="4">
        <f t="shared" ref="E93:I93" si="14">SUM(E94:E102)</f>
        <v>-103000</v>
      </c>
      <c r="F93" s="4">
        <f t="shared" si="14"/>
        <v>271800</v>
      </c>
      <c r="G93" s="4">
        <f>SUM(G94:G102)</f>
        <v>98424.02</v>
      </c>
      <c r="H93" s="4">
        <f t="shared" si="14"/>
        <v>98424.02</v>
      </c>
      <c r="I93" s="4">
        <f t="shared" si="14"/>
        <v>173375.97999999998</v>
      </c>
    </row>
    <row r="94" spans="1:9" ht="23.25" x14ac:dyDescent="0.25">
      <c r="A94" s="3"/>
      <c r="B94" s="3"/>
      <c r="C94" s="5" t="s">
        <v>22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f>+F94-H94</f>
        <v>0</v>
      </c>
    </row>
    <row r="95" spans="1:9" x14ac:dyDescent="0.25">
      <c r="A95" s="3"/>
      <c r="B95" s="3"/>
      <c r="C95" s="5" t="s">
        <v>23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f t="shared" ref="I95:I102" si="15">+F95-H95</f>
        <v>0</v>
      </c>
    </row>
    <row r="96" spans="1:9" ht="23.25" x14ac:dyDescent="0.25">
      <c r="A96" s="3"/>
      <c r="B96" s="3"/>
      <c r="C96" s="5" t="s">
        <v>24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f t="shared" si="15"/>
        <v>0</v>
      </c>
    </row>
    <row r="97" spans="1:9" ht="23.25" x14ac:dyDescent="0.25">
      <c r="A97" s="3"/>
      <c r="B97" s="3"/>
      <c r="C97" s="5" t="s">
        <v>25</v>
      </c>
      <c r="D97" s="4">
        <v>65000</v>
      </c>
      <c r="E97" s="6">
        <v>0</v>
      </c>
      <c r="F97" s="4">
        <v>65000</v>
      </c>
      <c r="G97" s="4">
        <v>8988.02</v>
      </c>
      <c r="H97" s="4">
        <v>8988.02</v>
      </c>
      <c r="I97" s="6">
        <f t="shared" si="15"/>
        <v>56011.979999999996</v>
      </c>
    </row>
    <row r="98" spans="1:9" ht="23.25" x14ac:dyDescent="0.25">
      <c r="A98" s="3"/>
      <c r="B98" s="3"/>
      <c r="C98" s="5" t="s">
        <v>26</v>
      </c>
      <c r="D98" s="6"/>
      <c r="E98" s="4">
        <v>0</v>
      </c>
      <c r="F98" s="4">
        <v>0</v>
      </c>
      <c r="G98" s="4">
        <v>0</v>
      </c>
      <c r="H98" s="4">
        <v>0</v>
      </c>
      <c r="I98" s="6">
        <f t="shared" si="15"/>
        <v>0</v>
      </c>
    </row>
    <row r="99" spans="1:9" x14ac:dyDescent="0.25">
      <c r="A99" s="3"/>
      <c r="B99" s="3"/>
      <c r="C99" s="5" t="s">
        <v>27</v>
      </c>
      <c r="D99" s="4">
        <v>128800</v>
      </c>
      <c r="E99" s="4">
        <v>-103000</v>
      </c>
      <c r="F99" s="4">
        <v>25800</v>
      </c>
      <c r="G99" s="4">
        <v>0</v>
      </c>
      <c r="H99" s="4">
        <v>0</v>
      </c>
      <c r="I99" s="6">
        <f t="shared" si="15"/>
        <v>25800</v>
      </c>
    </row>
    <row r="100" spans="1:9" ht="23.25" x14ac:dyDescent="0.25">
      <c r="A100" s="3"/>
      <c r="B100" s="3"/>
      <c r="C100" s="5" t="s">
        <v>28</v>
      </c>
      <c r="D100" s="4">
        <v>100000</v>
      </c>
      <c r="E100" s="6">
        <v>0</v>
      </c>
      <c r="F100" s="4">
        <v>100000</v>
      </c>
      <c r="G100" s="4">
        <v>89436</v>
      </c>
      <c r="H100" s="4">
        <v>89436</v>
      </c>
      <c r="I100" s="6">
        <f t="shared" si="15"/>
        <v>10564</v>
      </c>
    </row>
    <row r="101" spans="1:9" x14ac:dyDescent="0.25">
      <c r="A101" s="3"/>
      <c r="B101" s="3"/>
      <c r="C101" s="5" t="s">
        <v>29</v>
      </c>
      <c r="D101" s="4">
        <v>50000</v>
      </c>
      <c r="E101" s="4">
        <v>0</v>
      </c>
      <c r="F101" s="4">
        <v>50000</v>
      </c>
      <c r="G101" s="4">
        <v>0</v>
      </c>
      <c r="H101" s="4">
        <v>0</v>
      </c>
      <c r="I101" s="6">
        <f t="shared" si="15"/>
        <v>50000</v>
      </c>
    </row>
    <row r="102" spans="1:9" ht="23.25" x14ac:dyDescent="0.25">
      <c r="A102" s="3"/>
      <c r="B102" s="3"/>
      <c r="C102" s="5" t="s">
        <v>30</v>
      </c>
      <c r="D102" s="4">
        <v>31000</v>
      </c>
      <c r="E102" s="6">
        <v>0</v>
      </c>
      <c r="F102" s="4">
        <v>31000</v>
      </c>
      <c r="G102" s="6">
        <v>0</v>
      </c>
      <c r="H102" s="6">
        <v>0</v>
      </c>
      <c r="I102" s="6">
        <f t="shared" si="15"/>
        <v>31000</v>
      </c>
    </row>
    <row r="103" spans="1:9" x14ac:dyDescent="0.25">
      <c r="A103" s="3"/>
      <c r="B103" s="22" t="s">
        <v>31</v>
      </c>
      <c r="C103" s="23"/>
      <c r="D103" s="4">
        <f>SUM(D104:D112)</f>
        <v>2191883.0700000003</v>
      </c>
      <c r="E103" s="4">
        <f t="shared" ref="E103:I103" si="16">SUM(E104:E112)</f>
        <v>-297548.73</v>
      </c>
      <c r="F103" s="4">
        <f t="shared" si="16"/>
        <v>1894334.3399999999</v>
      </c>
      <c r="G103" s="4">
        <f t="shared" si="16"/>
        <v>833932.14</v>
      </c>
      <c r="H103" s="4">
        <f t="shared" si="16"/>
        <v>833932.14</v>
      </c>
      <c r="I103" s="4">
        <f t="shared" si="16"/>
        <v>1060402.2</v>
      </c>
    </row>
    <row r="104" spans="1:9" x14ac:dyDescent="0.25">
      <c r="A104" s="3"/>
      <c r="B104" s="3"/>
      <c r="C104" s="5" t="s">
        <v>32</v>
      </c>
      <c r="D104" s="4">
        <v>1658758.25</v>
      </c>
      <c r="E104" s="4">
        <v>10000</v>
      </c>
      <c r="F104" s="4">
        <v>1668758.25</v>
      </c>
      <c r="G104" s="4">
        <v>749711.05</v>
      </c>
      <c r="H104" s="4">
        <v>749711.05</v>
      </c>
      <c r="I104" s="4">
        <f>+F104-H104</f>
        <v>919047.2</v>
      </c>
    </row>
    <row r="105" spans="1:9" x14ac:dyDescent="0.25">
      <c r="A105" s="3"/>
      <c r="B105" s="3"/>
      <c r="C105" s="5" t="s">
        <v>33</v>
      </c>
      <c r="D105" s="4">
        <v>27840</v>
      </c>
      <c r="E105" s="4">
        <v>0</v>
      </c>
      <c r="F105" s="4">
        <v>27840</v>
      </c>
      <c r="G105" s="4">
        <v>0</v>
      </c>
      <c r="H105" s="4">
        <v>0</v>
      </c>
      <c r="I105" s="4">
        <f t="shared" ref="I105:I112" si="17">+F105-H105</f>
        <v>27840</v>
      </c>
    </row>
    <row r="106" spans="1:9" ht="23.25" x14ac:dyDescent="0.25">
      <c r="A106" s="3"/>
      <c r="B106" s="3"/>
      <c r="C106" s="5" t="s">
        <v>34</v>
      </c>
      <c r="D106" s="6">
        <v>0</v>
      </c>
      <c r="E106" s="4">
        <v>0</v>
      </c>
      <c r="F106" s="4">
        <v>0</v>
      </c>
      <c r="G106" s="4">
        <v>0</v>
      </c>
      <c r="H106" s="4">
        <v>0</v>
      </c>
      <c r="I106" s="4">
        <f t="shared" si="17"/>
        <v>0</v>
      </c>
    </row>
    <row r="107" spans="1:9" x14ac:dyDescent="0.25">
      <c r="A107" s="3"/>
      <c r="B107" s="3"/>
      <c r="C107" s="5" t="s">
        <v>35</v>
      </c>
      <c r="D107" s="4">
        <v>84010.82</v>
      </c>
      <c r="E107" s="4">
        <v>-84010.82</v>
      </c>
      <c r="F107" s="4">
        <v>0</v>
      </c>
      <c r="G107" s="4">
        <v>0</v>
      </c>
      <c r="H107" s="4">
        <v>0</v>
      </c>
      <c r="I107" s="4">
        <f t="shared" si="17"/>
        <v>0</v>
      </c>
    </row>
    <row r="108" spans="1:9" ht="23.25" x14ac:dyDescent="0.25">
      <c r="A108" s="3"/>
      <c r="B108" s="3"/>
      <c r="C108" s="5" t="s">
        <v>36</v>
      </c>
      <c r="D108" s="4">
        <v>345000</v>
      </c>
      <c r="E108" s="4">
        <v>-230521.11</v>
      </c>
      <c r="F108" s="4">
        <v>114478.89</v>
      </c>
      <c r="G108" s="4">
        <v>69478.89</v>
      </c>
      <c r="H108" s="4">
        <v>69478.89</v>
      </c>
      <c r="I108" s="4">
        <f t="shared" si="17"/>
        <v>45000</v>
      </c>
    </row>
    <row r="109" spans="1:9" x14ac:dyDescent="0.25">
      <c r="A109" s="3"/>
      <c r="B109" s="3"/>
      <c r="C109" s="5" t="s">
        <v>37</v>
      </c>
      <c r="D109" s="4">
        <v>21274</v>
      </c>
      <c r="E109" s="4">
        <v>0</v>
      </c>
      <c r="F109" s="4">
        <v>21274</v>
      </c>
      <c r="G109" s="4">
        <v>0</v>
      </c>
      <c r="H109" s="4">
        <v>0</v>
      </c>
      <c r="I109" s="4">
        <f t="shared" si="17"/>
        <v>21274</v>
      </c>
    </row>
    <row r="110" spans="1:9" x14ac:dyDescent="0.25">
      <c r="A110" s="3"/>
      <c r="B110" s="3"/>
      <c r="C110" s="5" t="s">
        <v>38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4">
        <f t="shared" si="17"/>
        <v>0</v>
      </c>
    </row>
    <row r="111" spans="1:9" x14ac:dyDescent="0.25">
      <c r="A111" s="3"/>
      <c r="B111" s="3"/>
      <c r="C111" s="5" t="s">
        <v>39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4">
        <f t="shared" si="17"/>
        <v>0</v>
      </c>
    </row>
    <row r="112" spans="1:9" x14ac:dyDescent="0.25">
      <c r="A112" s="3"/>
      <c r="B112" s="3"/>
      <c r="C112" s="5" t="s">
        <v>40</v>
      </c>
      <c r="D112" s="4">
        <v>55000</v>
      </c>
      <c r="E112" s="4">
        <v>6983.2</v>
      </c>
      <c r="F112" s="4">
        <v>61983.199999999997</v>
      </c>
      <c r="G112" s="4">
        <v>14742.2</v>
      </c>
      <c r="H112" s="4">
        <v>14742.2</v>
      </c>
      <c r="I112" s="4">
        <f t="shared" si="17"/>
        <v>47241</v>
      </c>
    </row>
    <row r="113" spans="1:9" ht="22.5" customHeight="1" x14ac:dyDescent="0.25">
      <c r="A113" s="3"/>
      <c r="B113" s="22" t="s">
        <v>41</v>
      </c>
      <c r="C113" s="23"/>
      <c r="D113" s="6">
        <f>SUM(D114:D122)</f>
        <v>0</v>
      </c>
      <c r="E113" s="6">
        <f t="shared" ref="E113:I113" si="18">SUM(E114:E122)</f>
        <v>0</v>
      </c>
      <c r="F113" s="6">
        <f t="shared" si="18"/>
        <v>0</v>
      </c>
      <c r="G113" s="6">
        <f t="shared" si="18"/>
        <v>0</v>
      </c>
      <c r="H113" s="6">
        <f t="shared" si="18"/>
        <v>0</v>
      </c>
      <c r="I113" s="6">
        <f t="shared" si="18"/>
        <v>0</v>
      </c>
    </row>
    <row r="114" spans="1:9" ht="23.25" x14ac:dyDescent="0.25">
      <c r="A114" s="3"/>
      <c r="B114" s="3"/>
      <c r="C114" s="5" t="s">
        <v>42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</row>
    <row r="115" spans="1:9" x14ac:dyDescent="0.25">
      <c r="A115" s="3"/>
      <c r="B115" s="3"/>
      <c r="C115" s="5" t="s">
        <v>43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</row>
    <row r="116" spans="1:9" x14ac:dyDescent="0.25">
      <c r="A116" s="3"/>
      <c r="B116" s="3"/>
      <c r="C116" s="5" t="s">
        <v>44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</row>
    <row r="117" spans="1:9" x14ac:dyDescent="0.25">
      <c r="A117" s="3"/>
      <c r="B117" s="3"/>
      <c r="C117" s="5" t="s">
        <v>45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</row>
    <row r="118" spans="1:9" x14ac:dyDescent="0.25">
      <c r="A118" s="3"/>
      <c r="B118" s="3"/>
      <c r="C118" s="5" t="s">
        <v>46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</row>
    <row r="119" spans="1:9" ht="23.25" x14ac:dyDescent="0.25">
      <c r="A119" s="3"/>
      <c r="B119" s="3"/>
      <c r="C119" s="5" t="s">
        <v>47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</row>
    <row r="120" spans="1:9" x14ac:dyDescent="0.25">
      <c r="A120" s="3"/>
      <c r="B120" s="3"/>
      <c r="C120" s="5" t="s">
        <v>48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</row>
    <row r="121" spans="1:9" x14ac:dyDescent="0.25">
      <c r="A121" s="3"/>
      <c r="B121" s="3"/>
      <c r="C121" s="5" t="s">
        <v>49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</row>
    <row r="122" spans="1:9" x14ac:dyDescent="0.25">
      <c r="A122" s="3"/>
      <c r="B122" s="3"/>
      <c r="C122" s="5" t="s">
        <v>50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</row>
    <row r="123" spans="1:9" ht="22.5" customHeight="1" x14ac:dyDescent="0.25">
      <c r="A123" s="3"/>
      <c r="B123" s="22" t="s">
        <v>51</v>
      </c>
      <c r="C123" s="23"/>
      <c r="D123" s="4">
        <f>SUM(D124:D132)</f>
        <v>490004</v>
      </c>
      <c r="E123" s="4">
        <f t="shared" ref="E123:I123" si="19">SUM(E124:E132)</f>
        <v>-300000</v>
      </c>
      <c r="F123" s="4">
        <f t="shared" si="19"/>
        <v>190004</v>
      </c>
      <c r="G123" s="4">
        <f t="shared" si="19"/>
        <v>0</v>
      </c>
      <c r="H123" s="4">
        <f t="shared" si="19"/>
        <v>0</v>
      </c>
      <c r="I123" s="4">
        <f t="shared" si="19"/>
        <v>190004</v>
      </c>
    </row>
    <row r="124" spans="1:9" x14ac:dyDescent="0.25">
      <c r="A124" s="3"/>
      <c r="B124" s="3"/>
      <c r="C124" s="5" t="s">
        <v>52</v>
      </c>
      <c r="D124" s="6">
        <v>4</v>
      </c>
      <c r="E124" s="6">
        <v>0</v>
      </c>
      <c r="F124" s="6">
        <v>4</v>
      </c>
      <c r="G124" s="6">
        <v>0</v>
      </c>
      <c r="H124" s="6">
        <v>0</v>
      </c>
      <c r="I124" s="6">
        <f>+F124-H124</f>
        <v>4</v>
      </c>
    </row>
    <row r="125" spans="1:9" x14ac:dyDescent="0.25">
      <c r="A125" s="3"/>
      <c r="B125" s="3"/>
      <c r="C125" s="5" t="s">
        <v>53</v>
      </c>
      <c r="D125" s="4">
        <v>490000</v>
      </c>
      <c r="E125" s="4">
        <v>-300000</v>
      </c>
      <c r="F125" s="4">
        <v>190000</v>
      </c>
      <c r="G125" s="6">
        <v>0</v>
      </c>
      <c r="H125" s="6">
        <v>0</v>
      </c>
      <c r="I125" s="6">
        <f>+F125-H125</f>
        <v>190000</v>
      </c>
    </row>
    <row r="126" spans="1:9" x14ac:dyDescent="0.25">
      <c r="A126" s="3"/>
      <c r="B126" s="3"/>
      <c r="C126" s="5" t="s">
        <v>54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</row>
    <row r="127" spans="1:9" x14ac:dyDescent="0.25">
      <c r="A127" s="3"/>
      <c r="B127" s="3"/>
      <c r="C127" s="5" t="s">
        <v>55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</row>
    <row r="128" spans="1:9" x14ac:dyDescent="0.25">
      <c r="A128" s="3"/>
      <c r="B128" s="3"/>
      <c r="C128" s="5" t="s">
        <v>56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</row>
    <row r="129" spans="1:9" x14ac:dyDescent="0.25">
      <c r="A129" s="3"/>
      <c r="B129" s="3"/>
      <c r="C129" s="5" t="s">
        <v>57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</row>
    <row r="130" spans="1:9" x14ac:dyDescent="0.25">
      <c r="A130" s="3"/>
      <c r="B130" s="3"/>
      <c r="C130" s="5" t="s">
        <v>58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</row>
    <row r="131" spans="1:9" x14ac:dyDescent="0.25">
      <c r="A131" s="3"/>
      <c r="B131" s="3"/>
      <c r="C131" s="5" t="s">
        <v>59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</row>
    <row r="132" spans="1:9" x14ac:dyDescent="0.25">
      <c r="A132" s="3"/>
      <c r="B132" s="3"/>
      <c r="C132" s="5" t="s">
        <v>60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</row>
    <row r="133" spans="1:9" x14ac:dyDescent="0.25">
      <c r="A133" s="3"/>
      <c r="B133" s="22" t="s">
        <v>61</v>
      </c>
      <c r="C133" s="23"/>
      <c r="D133" s="4">
        <f>SUM(D134:D136)</f>
        <v>5129191.9800000004</v>
      </c>
      <c r="E133" s="4">
        <f t="shared" ref="E133:I133" si="20">SUM(E134:E136)</f>
        <v>0</v>
      </c>
      <c r="F133" s="4">
        <f t="shared" si="20"/>
        <v>5129191.9800000004</v>
      </c>
      <c r="G133" s="4">
        <f t="shared" si="20"/>
        <v>0</v>
      </c>
      <c r="H133" s="4">
        <f t="shared" si="20"/>
        <v>0</v>
      </c>
      <c r="I133" s="4">
        <f t="shared" si="20"/>
        <v>5129191.9800000004</v>
      </c>
    </row>
    <row r="134" spans="1:9" x14ac:dyDescent="0.25">
      <c r="A134" s="3"/>
      <c r="B134" s="3"/>
      <c r="C134" s="5" t="s">
        <v>62</v>
      </c>
      <c r="D134" s="4">
        <v>5129191.9800000004</v>
      </c>
      <c r="E134" s="4">
        <v>0</v>
      </c>
      <c r="F134" s="4">
        <v>5129191.9800000004</v>
      </c>
      <c r="G134" s="4">
        <v>0</v>
      </c>
      <c r="H134" s="4">
        <v>0</v>
      </c>
      <c r="I134" s="4">
        <f>+F134-H134</f>
        <v>5129191.9800000004</v>
      </c>
    </row>
    <row r="135" spans="1:9" x14ac:dyDescent="0.25">
      <c r="A135" s="3"/>
      <c r="B135" s="3"/>
      <c r="C135" s="5" t="s">
        <v>63</v>
      </c>
      <c r="D135" s="6">
        <v>0</v>
      </c>
      <c r="E135" s="4">
        <v>0</v>
      </c>
      <c r="F135" s="4">
        <v>0</v>
      </c>
      <c r="G135" s="4">
        <v>0</v>
      </c>
      <c r="H135" s="4">
        <v>0</v>
      </c>
      <c r="I135" s="4">
        <f>+F135-H135</f>
        <v>0</v>
      </c>
    </row>
    <row r="136" spans="1:9" x14ac:dyDescent="0.25">
      <c r="A136" s="3"/>
      <c r="B136" s="3"/>
      <c r="C136" s="5" t="s">
        <v>64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</row>
    <row r="137" spans="1:9" ht="22.5" customHeight="1" x14ac:dyDescent="0.25">
      <c r="A137" s="3"/>
      <c r="B137" s="22" t="s">
        <v>65</v>
      </c>
      <c r="C137" s="23"/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</row>
    <row r="138" spans="1:9" ht="23.25" x14ac:dyDescent="0.25">
      <c r="A138" s="3"/>
      <c r="B138" s="3"/>
      <c r="C138" s="5" t="s">
        <v>66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</row>
    <row r="139" spans="1:9" x14ac:dyDescent="0.25">
      <c r="A139" s="3"/>
      <c r="B139" s="3"/>
      <c r="C139" s="5" t="s">
        <v>67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</row>
    <row r="140" spans="1:9" x14ac:dyDescent="0.25">
      <c r="A140" s="3"/>
      <c r="B140" s="3"/>
      <c r="C140" s="5" t="s">
        <v>68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</row>
    <row r="141" spans="1:9" x14ac:dyDescent="0.25">
      <c r="A141" s="3"/>
      <c r="B141" s="3"/>
      <c r="C141" s="5" t="s">
        <v>69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</row>
    <row r="142" spans="1:9" ht="23.25" x14ac:dyDescent="0.25">
      <c r="A142" s="3"/>
      <c r="B142" s="3"/>
      <c r="C142" s="5" t="s">
        <v>70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</row>
    <row r="143" spans="1:9" x14ac:dyDescent="0.25">
      <c r="A143" s="3"/>
      <c r="B143" s="3"/>
      <c r="C143" s="5" t="s">
        <v>71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</row>
    <row r="144" spans="1:9" x14ac:dyDescent="0.25">
      <c r="A144" s="3"/>
      <c r="B144" s="3"/>
      <c r="C144" s="5" t="s">
        <v>72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</row>
    <row r="145" spans="1:9" ht="23.25" x14ac:dyDescent="0.25">
      <c r="A145" s="3"/>
      <c r="B145" s="3"/>
      <c r="C145" s="5" t="s">
        <v>73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</row>
    <row r="146" spans="1:9" x14ac:dyDescent="0.25">
      <c r="A146" s="3"/>
      <c r="B146" s="22" t="s">
        <v>74</v>
      </c>
      <c r="C146" s="23"/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</row>
    <row r="147" spans="1:9" x14ac:dyDescent="0.25">
      <c r="A147" s="3"/>
      <c r="B147" s="3"/>
      <c r="C147" s="5" t="s">
        <v>75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</row>
    <row r="148" spans="1:9" x14ac:dyDescent="0.25">
      <c r="A148" s="3"/>
      <c r="B148" s="3"/>
      <c r="C148" s="5" t="s">
        <v>76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</row>
    <row r="149" spans="1:9" x14ac:dyDescent="0.25">
      <c r="A149" s="3"/>
      <c r="B149" s="3"/>
      <c r="C149" s="5" t="s">
        <v>77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</row>
    <row r="150" spans="1:9" x14ac:dyDescent="0.25">
      <c r="A150" s="3"/>
      <c r="B150" s="22" t="s">
        <v>78</v>
      </c>
      <c r="C150" s="23"/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</row>
    <row r="151" spans="1:9" x14ac:dyDescent="0.25">
      <c r="A151" s="3"/>
      <c r="B151" s="3"/>
      <c r="C151" s="5" t="s">
        <v>79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</row>
    <row r="152" spans="1:9" x14ac:dyDescent="0.25">
      <c r="A152" s="3"/>
      <c r="B152" s="3"/>
      <c r="C152" s="5" t="s">
        <v>80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</row>
    <row r="153" spans="1:9" x14ac:dyDescent="0.25">
      <c r="A153" s="3"/>
      <c r="B153" s="3"/>
      <c r="C153" s="5" t="s">
        <v>81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</row>
    <row r="154" spans="1:9" x14ac:dyDescent="0.25">
      <c r="A154" s="3"/>
      <c r="B154" s="3"/>
      <c r="C154" s="5" t="s">
        <v>82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</row>
    <row r="155" spans="1:9" x14ac:dyDescent="0.25">
      <c r="A155" s="3"/>
      <c r="B155" s="3"/>
      <c r="C155" s="5" t="s">
        <v>83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</row>
    <row r="156" spans="1:9" x14ac:dyDescent="0.25">
      <c r="A156" s="3"/>
      <c r="B156" s="3"/>
      <c r="C156" s="5" t="s">
        <v>84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</row>
    <row r="157" spans="1:9" ht="23.25" x14ac:dyDescent="0.25">
      <c r="A157" s="3"/>
      <c r="B157" s="3"/>
      <c r="C157" s="5" t="s">
        <v>85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</row>
    <row r="159" spans="1:9" x14ac:dyDescent="0.25">
      <c r="A159" s="10" t="s">
        <v>87</v>
      </c>
      <c r="B159" s="11"/>
      <c r="C159" s="12"/>
      <c r="D159" s="2">
        <f>+D9+D84</f>
        <v>31692515.309999999</v>
      </c>
      <c r="E159" s="2">
        <f t="shared" ref="E159:I159" si="21">+E9+E84</f>
        <v>18999.999999999942</v>
      </c>
      <c r="F159" s="2">
        <f t="shared" si="21"/>
        <v>31711515.309999999</v>
      </c>
      <c r="G159" s="2">
        <f>+G9+G84</f>
        <v>11121721.350000001</v>
      </c>
      <c r="H159" s="2">
        <f t="shared" si="21"/>
        <v>11121721.350000001</v>
      </c>
      <c r="I159" s="2">
        <f t="shared" si="21"/>
        <v>20589793.960000001</v>
      </c>
    </row>
  </sheetData>
  <mergeCells count="30">
    <mergeCell ref="A159:C159"/>
    <mergeCell ref="B75:C75"/>
    <mergeCell ref="A84:C84"/>
    <mergeCell ref="B85:C85"/>
    <mergeCell ref="B93:C93"/>
    <mergeCell ref="B103:C103"/>
    <mergeCell ref="B113:C113"/>
    <mergeCell ref="B123:C123"/>
    <mergeCell ref="B133:C133"/>
    <mergeCell ref="B137:C137"/>
    <mergeCell ref="B146:C146"/>
    <mergeCell ref="B150:C150"/>
    <mergeCell ref="B71:C71"/>
    <mergeCell ref="A7:C8"/>
    <mergeCell ref="D7:H7"/>
    <mergeCell ref="I7:I8"/>
    <mergeCell ref="A9:C9"/>
    <mergeCell ref="B10:C10"/>
    <mergeCell ref="B18:C18"/>
    <mergeCell ref="B28:C28"/>
    <mergeCell ref="B38:C38"/>
    <mergeCell ref="B48:C48"/>
    <mergeCell ref="B58:C58"/>
    <mergeCell ref="B62:C62"/>
    <mergeCell ref="A6:I6"/>
    <mergeCell ref="A1:I1"/>
    <mergeCell ref="A2:I2"/>
    <mergeCell ref="A3:I3"/>
    <mergeCell ref="A4:I4"/>
    <mergeCell ref="A5:I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2019-10-24T01:50:34Z</dcterms:created>
  <dcterms:modified xsi:type="dcterms:W3CDTF">2020-07-28T18:21:19Z</dcterms:modified>
</cp:coreProperties>
</file>