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NORMAS PRIMER TRIMESTRE 2020\LEY DE DISCIPLINA FINANCIERA\"/>
    </mc:Choice>
  </mc:AlternateContent>
  <bookViews>
    <workbookView xWindow="0" yWindow="0" windowWidth="28800" windowHeight="10845"/>
  </bookViews>
  <sheets>
    <sheet name="Estado Analítico del Ejercicio " sheetId="2" r:id="rId1"/>
  </sheets>
  <calcPr calcId="162913"/>
</workbook>
</file>

<file path=xl/calcChain.xml><?xml version="1.0" encoding="utf-8"?>
<calcChain xmlns="http://schemas.openxmlformats.org/spreadsheetml/2006/main">
  <c r="I125" i="2" l="1"/>
  <c r="I123" i="2" s="1"/>
  <c r="I124" i="2"/>
  <c r="I87" i="2"/>
  <c r="I88" i="2"/>
  <c r="I85" i="2" s="1"/>
  <c r="I89" i="2"/>
  <c r="I90" i="2"/>
  <c r="I91" i="2"/>
  <c r="I92" i="2"/>
  <c r="I86" i="2"/>
  <c r="I135" i="2"/>
  <c r="I134" i="2"/>
  <c r="I95" i="2"/>
  <c r="I96" i="2"/>
  <c r="I97" i="2"/>
  <c r="I98" i="2"/>
  <c r="I99" i="2"/>
  <c r="I100" i="2"/>
  <c r="I101" i="2"/>
  <c r="I102" i="2"/>
  <c r="I94" i="2"/>
  <c r="I105" i="2"/>
  <c r="I106" i="2"/>
  <c r="I107" i="2"/>
  <c r="I108" i="2"/>
  <c r="I109" i="2"/>
  <c r="I110" i="2"/>
  <c r="I111" i="2"/>
  <c r="I112" i="2"/>
  <c r="I104" i="2"/>
  <c r="G93" i="2"/>
  <c r="D84" i="2"/>
  <c r="D159" i="2"/>
  <c r="E133" i="2"/>
  <c r="F133" i="2"/>
  <c r="G133" i="2"/>
  <c r="H133" i="2"/>
  <c r="D133" i="2"/>
  <c r="E123" i="2"/>
  <c r="F123" i="2"/>
  <c r="G123" i="2"/>
  <c r="H123" i="2"/>
  <c r="D123" i="2"/>
  <c r="E113" i="2"/>
  <c r="F113" i="2"/>
  <c r="G113" i="2"/>
  <c r="H113" i="2"/>
  <c r="I113" i="2"/>
  <c r="D113" i="2"/>
  <c r="E103" i="2"/>
  <c r="F103" i="2"/>
  <c r="G103" i="2"/>
  <c r="H103" i="2"/>
  <c r="D103" i="2"/>
  <c r="E93" i="2"/>
  <c r="F93" i="2"/>
  <c r="H93" i="2"/>
  <c r="D93" i="2"/>
  <c r="E85" i="2"/>
  <c r="F85" i="2"/>
  <c r="G85" i="2"/>
  <c r="H85" i="2"/>
  <c r="D85" i="2"/>
  <c r="I59" i="2"/>
  <c r="I58" i="2" s="1"/>
  <c r="I50" i="2"/>
  <c r="I51" i="2"/>
  <c r="I52" i="2"/>
  <c r="I53" i="2"/>
  <c r="I54" i="2"/>
  <c r="I55" i="2"/>
  <c r="I56" i="2"/>
  <c r="I57" i="2"/>
  <c r="I49" i="2"/>
  <c r="I42" i="2"/>
  <c r="I30" i="2"/>
  <c r="I31" i="2"/>
  <c r="I32" i="2"/>
  <c r="I33" i="2"/>
  <c r="I34" i="2"/>
  <c r="I35" i="2"/>
  <c r="I36" i="2"/>
  <c r="I37" i="2"/>
  <c r="I29" i="2"/>
  <c r="I20" i="2"/>
  <c r="I21" i="2"/>
  <c r="I22" i="2"/>
  <c r="I23" i="2"/>
  <c r="I24" i="2"/>
  <c r="I25" i="2"/>
  <c r="I26" i="2"/>
  <c r="I27" i="2"/>
  <c r="I19" i="2"/>
  <c r="I12" i="2"/>
  <c r="I13" i="2"/>
  <c r="I14" i="2"/>
  <c r="I15" i="2"/>
  <c r="I16" i="2"/>
  <c r="I17" i="2"/>
  <c r="I11" i="2"/>
  <c r="E9" i="2"/>
  <c r="F9" i="2"/>
  <c r="D9" i="2"/>
  <c r="F38" i="2"/>
  <c r="E38" i="2"/>
  <c r="G38" i="2"/>
  <c r="H38" i="2"/>
  <c r="I38" i="2"/>
  <c r="D38" i="2"/>
  <c r="E58" i="2"/>
  <c r="F58" i="2"/>
  <c r="G58" i="2"/>
  <c r="H58" i="2"/>
  <c r="D58" i="2"/>
  <c r="E48" i="2"/>
  <c r="F48" i="2"/>
  <c r="G48" i="2"/>
  <c r="H48" i="2"/>
  <c r="D48" i="2"/>
  <c r="E28" i="2"/>
  <c r="F28" i="2"/>
  <c r="G28" i="2"/>
  <c r="H28" i="2"/>
  <c r="D28" i="2"/>
  <c r="E18" i="2"/>
  <c r="F18" i="2"/>
  <c r="G18" i="2"/>
  <c r="H18" i="2"/>
  <c r="D18" i="2"/>
  <c r="E10" i="2"/>
  <c r="F10" i="2"/>
  <c r="G10" i="2"/>
  <c r="H10" i="2"/>
  <c r="D10" i="2"/>
  <c r="I133" i="2" l="1"/>
  <c r="H84" i="2"/>
  <c r="H159" i="2" s="1"/>
  <c r="G84" i="2"/>
  <c r="G159" i="2" s="1"/>
  <c r="I93" i="2"/>
  <c r="I103" i="2"/>
  <c r="F84" i="2"/>
  <c r="F159" i="2" s="1"/>
  <c r="E84" i="2"/>
  <c r="E159" i="2" s="1"/>
  <c r="I48" i="2"/>
  <c r="I18" i="2"/>
  <c r="H9" i="2"/>
  <c r="I10" i="2"/>
  <c r="I28" i="2"/>
  <c r="G9" i="2"/>
  <c r="I84" i="2" l="1"/>
  <c r="I159" i="2" s="1"/>
  <c r="I9" i="2"/>
</calcChain>
</file>

<file path=xl/sharedStrings.xml><?xml version="1.0" encoding="utf-8"?>
<sst xmlns="http://schemas.openxmlformats.org/spreadsheetml/2006/main" count="163" uniqueCount="90">
  <si>
    <t>MUNICIPIO DE SANTA MARIA DEL TULE DISTRITO DE CENTRO, OAX.</t>
  </si>
  <si>
    <t>ESTADO ANALÍTICO DEL EJERCICIO DEL PRESUPUESTO DE EGRESOS DETALLADO - LDF</t>
  </si>
  <si>
    <t>CLASIFICACIÓN POR OBJETO DEL GASTO (CAPÍTULO Y CONCEPTO)</t>
  </si>
  <si>
    <t>(PESOS)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</si>
  <si>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</si>
  <si>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</si>
  <si>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</si>
  <si>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</si>
  <si>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</si>
  <si>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</si>
  <si>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</si>
  <si>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</si>
  <si>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</si>
  <si>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</si>
  <si>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</si>
  <si>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</si>
  <si>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</si>
  <si>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</si>
  <si>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</si>
  <si>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</si>
  <si>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</si>
  <si>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</si>
  <si>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</si>
  <si>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</si>
  <si>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</si>
  <si>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</si>
  <si>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</si>
  <si>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</si>
  <si>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</si>
  <si>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</si>
  <si>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</si>
  <si>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</si>
  <si>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</si>
  <si>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</si>
  <si>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</si>
  <si>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</si>
  <si>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</si>
  <si>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</si>
  <si>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</si>
  <si>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</si>
  <si>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</si>
  <si>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</si>
  <si>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</si>
  <si>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</si>
  <si>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</si>
  <si>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</si>
  <si>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</si>
  <si>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</si>
  <si>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</si>
  <si>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</si>
  <si>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</si>
  <si>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</si>
  <si>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</si>
  <si>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</si>
  <si>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</si>
  <si>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</si>
  <si>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</si>
  <si>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</si>
  <si>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</si>
  <si>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</si>
  <si>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</si>
  <si>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</si>
  <si>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</si>
  <si>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</si>
  <si>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</si>
  <si>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</si>
  <si>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</si>
  <si>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</si>
  <si>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</si>
  <si>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</si>
  <si>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</si>
  <si>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</si>
  <si>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</si>
  <si>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</si>
  <si>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</si>
  <si>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</si>
  <si>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</si>
  <si>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</si>
  <si>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</si>
  <si>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</si>
  <si>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</si>
  <si>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</si>
  <si>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</si>
  <si>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</si>
  <si>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</si>
  <si>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</si>
  <si>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</si>
  <si>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</si>
  <si>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31 DE MARZO DE 2020 (b)</t>
  </si>
  <si>
    <t>MARZO 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</si>
</sst>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</cellStyleXfs>
  <cellXfs count="31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4" fontId="18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horizontal="right" wrapText="1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right"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8" fillId="0" borderId="11" xfId="0" applyFont="1" applyFill="1" applyBorder="1" applyAlignment="1">
      <alignment horizontal="left" wrapText="1"/>
    </xf>
    <xf numFmtId="0" fontId="18" fillId="0" borderId="13" xfId="0" applyFont="1" applyFill="1" applyBorder="1" applyAlignment="1">
      <alignment horizontal="left" wrapText="1"/>
    </xf>
    <xf numFmtId="0" fontId="18" fillId="0" borderId="12" xfId="0" applyFont="1" applyFill="1" applyBorder="1" applyAlignment="1">
      <alignment horizontal="left" wrapText="1"/>
    </xf>
    <xf numFmtId="4" fontId="18" fillId="0" borderId="10" xfId="0" applyNumberFormat="1" applyFont="1" applyFill="1" applyBorder="1" applyAlignment="1">
      <alignment wrapText="1"/>
    </xf>
    <xf numFmtId="0" fontId="0" fillId="0" borderId="0" xfId="0" applyFill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showGridLines="0" tabSelected="1" workbookViewId="0">
      <selection activeCell="E82" sqref="E82"/>
    </sheetView>
  </sheetViews>
  <sheetFormatPr baseColWidth="10" defaultRowHeight="15" x14ac:dyDescent="0.25"/>
  <cols>
    <col min="3" max="3" width="45.7109375" bestFit="1" customWidth="1"/>
    <col min="4" max="4" width="12.140625" bestFit="1" customWidth="1"/>
    <col min="5" max="5" width="24.42578125" bestFit="1" customWidth="1"/>
    <col min="6" max="8" width="10.85546875" customWidth="1"/>
    <col min="9" max="9" width="14.42578125" bestFit="1" customWidth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x14ac:dyDescent="0.25">
      <c r="A2" s="10" t="s">
        <v>1</v>
      </c>
      <c r="B2" s="11"/>
      <c r="C2" s="11"/>
      <c r="D2" s="11"/>
      <c r="E2" s="11"/>
      <c r="F2" s="11"/>
      <c r="G2" s="11"/>
      <c r="H2" s="11"/>
      <c r="I2" s="12"/>
    </row>
    <row r="3" spans="1:9" x14ac:dyDescent="0.25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spans="1:9" x14ac:dyDescent="0.25">
      <c r="A4" s="10" t="s">
        <v>88</v>
      </c>
      <c r="B4" s="11"/>
      <c r="C4" s="11"/>
      <c r="D4" s="11"/>
      <c r="E4" s="11"/>
      <c r="F4" s="11"/>
      <c r="G4" s="11"/>
      <c r="H4" s="11"/>
      <c r="I4" s="12"/>
    </row>
    <row r="5" spans="1:9" x14ac:dyDescent="0.25">
      <c r="A5" s="13" t="s">
        <v>3</v>
      </c>
      <c r="B5" s="14"/>
      <c r="C5" s="14"/>
      <c r="D5" s="14"/>
      <c r="E5" s="14"/>
      <c r="F5" s="14"/>
      <c r="G5" s="14"/>
      <c r="H5" s="14"/>
      <c r="I5" s="15"/>
    </row>
    <row r="6" spans="1:9" x14ac:dyDescent="0.25">
      <c r="A6" s="16" t="s">
        <v>89</v>
      </c>
      <c r="B6" s="17"/>
      <c r="C6" s="17"/>
      <c r="D6" s="17"/>
      <c r="E6" s="17"/>
      <c r="F6" s="17"/>
      <c r="G6" s="17"/>
      <c r="H6" s="17"/>
      <c r="I6" s="18"/>
    </row>
    <row r="7" spans="1:9" x14ac:dyDescent="0.25">
      <c r="A7" s="7" t="s">
        <v>4</v>
      </c>
      <c r="B7" s="8"/>
      <c r="C7" s="9"/>
      <c r="D7" s="19" t="s">
        <v>5</v>
      </c>
      <c r="E7" s="20"/>
      <c r="F7" s="20"/>
      <c r="G7" s="20"/>
      <c r="H7" s="21"/>
      <c r="I7" s="22" t="s">
        <v>6</v>
      </c>
    </row>
    <row r="8" spans="1:9" x14ac:dyDescent="0.25">
      <c r="A8" s="13"/>
      <c r="B8" s="14"/>
      <c r="C8" s="15"/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23"/>
    </row>
    <row r="9" spans="1:9" x14ac:dyDescent="0.25">
      <c r="A9" s="16" t="s">
        <v>12</v>
      </c>
      <c r="B9" s="17"/>
      <c r="C9" s="18"/>
      <c r="D9" s="2">
        <f>+D10+D18+D28+D38+D48+D58+D62+D71+D75</f>
        <v>20454454.779999997</v>
      </c>
      <c r="E9" s="2">
        <f t="shared" ref="E9:I9" si="0">+E10+E18+E28+E38+E48+E58+E62+E71+E75</f>
        <v>4000</v>
      </c>
      <c r="F9" s="2">
        <f t="shared" si="0"/>
        <v>20458454.779999997</v>
      </c>
      <c r="G9" s="2">
        <f t="shared" si="0"/>
        <v>3722923.96</v>
      </c>
      <c r="H9" s="2">
        <f t="shared" si="0"/>
        <v>3722923.96</v>
      </c>
      <c r="I9" s="2">
        <f t="shared" si="0"/>
        <v>16735530.82</v>
      </c>
    </row>
    <row r="10" spans="1:9" x14ac:dyDescent="0.25">
      <c r="A10" s="3"/>
      <c r="B10" s="24" t="s">
        <v>13</v>
      </c>
      <c r="C10" s="25"/>
      <c r="D10" s="4">
        <f>SUM(D11:D17)</f>
        <v>7452260.5499999998</v>
      </c>
      <c r="E10" s="4">
        <f t="shared" ref="E10:I10" si="1">SUM(E11:E17)</f>
        <v>1510107.31</v>
      </c>
      <c r="F10" s="4">
        <f t="shared" si="1"/>
        <v>8962367.8599999994</v>
      </c>
      <c r="G10" s="4">
        <f t="shared" si="1"/>
        <v>2260309.3499999996</v>
      </c>
      <c r="H10" s="4">
        <f t="shared" si="1"/>
        <v>2260309.3499999996</v>
      </c>
      <c r="I10" s="4">
        <f t="shared" si="1"/>
        <v>6702058.5099999998</v>
      </c>
    </row>
    <row r="11" spans="1:9" ht="23.25" x14ac:dyDescent="0.25">
      <c r="A11" s="3"/>
      <c r="B11" s="3"/>
      <c r="C11" s="5" t="s">
        <v>14</v>
      </c>
      <c r="D11" s="4">
        <v>2746288.08</v>
      </c>
      <c r="E11" s="4">
        <v>2361257.31</v>
      </c>
      <c r="F11" s="4">
        <v>5107545.3899999997</v>
      </c>
      <c r="G11" s="4">
        <v>2210247.5699999998</v>
      </c>
      <c r="H11" s="4">
        <v>2210247.5699999998</v>
      </c>
      <c r="I11" s="4">
        <f>+F11-H11</f>
        <v>2897297.82</v>
      </c>
    </row>
    <row r="12" spans="1:9" ht="23.25" x14ac:dyDescent="0.25">
      <c r="A12" s="3"/>
      <c r="B12" s="3"/>
      <c r="C12" s="5" t="s">
        <v>15</v>
      </c>
      <c r="D12" s="4">
        <v>4344221.08</v>
      </c>
      <c r="E12" s="4">
        <v>-851150</v>
      </c>
      <c r="F12" s="4">
        <v>3493071.08</v>
      </c>
      <c r="G12" s="4">
        <v>50061.78</v>
      </c>
      <c r="H12" s="4">
        <v>50061.78</v>
      </c>
      <c r="I12" s="4">
        <f t="shared" ref="I12:I17" si="2">+F12-H12</f>
        <v>3443009.3000000003</v>
      </c>
    </row>
    <row r="13" spans="1:9" x14ac:dyDescent="0.25">
      <c r="A13" s="3"/>
      <c r="B13" s="3"/>
      <c r="C13" s="5" t="s">
        <v>16</v>
      </c>
      <c r="D13" s="4">
        <v>361751.39</v>
      </c>
      <c r="E13" s="4">
        <v>0</v>
      </c>
      <c r="F13" s="4">
        <v>361751.39</v>
      </c>
      <c r="G13" s="6">
        <v>0</v>
      </c>
      <c r="H13" s="6">
        <v>0</v>
      </c>
      <c r="I13" s="4">
        <f t="shared" si="2"/>
        <v>361751.39</v>
      </c>
    </row>
    <row r="14" spans="1:9" x14ac:dyDescent="0.25">
      <c r="A14" s="3"/>
      <c r="B14" s="3"/>
      <c r="C14" s="5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4">
        <f t="shared" si="2"/>
        <v>0</v>
      </c>
    </row>
    <row r="15" spans="1:9" x14ac:dyDescent="0.25">
      <c r="A15" s="3"/>
      <c r="B15" s="3"/>
      <c r="C15" s="5" t="s">
        <v>18</v>
      </c>
      <c r="D15" s="6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2"/>
        <v>0</v>
      </c>
    </row>
    <row r="16" spans="1:9" x14ac:dyDescent="0.25">
      <c r="A16" s="3"/>
      <c r="B16" s="3"/>
      <c r="C16" s="5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4">
        <f t="shared" si="2"/>
        <v>0</v>
      </c>
    </row>
    <row r="17" spans="1:9" x14ac:dyDescent="0.25">
      <c r="A17" s="3"/>
      <c r="B17" s="3"/>
      <c r="C17" s="5" t="s">
        <v>20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4">
        <f t="shared" si="2"/>
        <v>0</v>
      </c>
    </row>
    <row r="18" spans="1:9" x14ac:dyDescent="0.25">
      <c r="A18" s="3"/>
      <c r="B18" s="24" t="s">
        <v>21</v>
      </c>
      <c r="C18" s="25"/>
      <c r="D18" s="4">
        <f>SUM(D19:D27)</f>
        <v>2854583.65</v>
      </c>
      <c r="E18" s="4">
        <f t="shared" ref="E18:I18" si="3">SUM(E19:E27)</f>
        <v>-269425.25</v>
      </c>
      <c r="F18" s="4">
        <f t="shared" si="3"/>
        <v>2585158.4</v>
      </c>
      <c r="G18" s="4">
        <f t="shared" si="3"/>
        <v>240403.92999999996</v>
      </c>
      <c r="H18" s="4">
        <f t="shared" si="3"/>
        <v>240403.92999999996</v>
      </c>
      <c r="I18" s="4">
        <f t="shared" si="3"/>
        <v>2344754.4699999997</v>
      </c>
    </row>
    <row r="19" spans="1:9" ht="23.25" x14ac:dyDescent="0.25">
      <c r="A19" s="3"/>
      <c r="B19" s="3"/>
      <c r="C19" s="5" t="s">
        <v>22</v>
      </c>
      <c r="D19" s="4">
        <v>345351.89</v>
      </c>
      <c r="E19" s="4">
        <v>40525</v>
      </c>
      <c r="F19" s="4">
        <v>385876.89</v>
      </c>
      <c r="G19" s="4">
        <v>115957.16</v>
      </c>
      <c r="H19" s="4">
        <v>115957.16</v>
      </c>
      <c r="I19" s="4">
        <f>+F19-H19</f>
        <v>269919.73</v>
      </c>
    </row>
    <row r="20" spans="1:9" x14ac:dyDescent="0.25">
      <c r="A20" s="3"/>
      <c r="B20" s="3"/>
      <c r="C20" s="5" t="s">
        <v>23</v>
      </c>
      <c r="D20" s="4">
        <v>357001.76</v>
      </c>
      <c r="E20" s="4">
        <v>-76150.25</v>
      </c>
      <c r="F20" s="4">
        <v>280851.51</v>
      </c>
      <c r="G20" s="4">
        <v>34610.49</v>
      </c>
      <c r="H20" s="4">
        <v>34610.49</v>
      </c>
      <c r="I20" s="4">
        <f t="shared" ref="I20:I27" si="4">+F20-H20</f>
        <v>246241.02000000002</v>
      </c>
    </row>
    <row r="21" spans="1:9" ht="23.25" x14ac:dyDescent="0.25">
      <c r="A21" s="3"/>
      <c r="B21" s="3"/>
      <c r="C21" s="5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4">
        <f t="shared" si="4"/>
        <v>0</v>
      </c>
    </row>
    <row r="22" spans="1:9" ht="23.25" x14ac:dyDescent="0.25">
      <c r="A22" s="3"/>
      <c r="B22" s="3"/>
      <c r="C22" s="5" t="s">
        <v>25</v>
      </c>
      <c r="D22" s="4">
        <v>289500</v>
      </c>
      <c r="E22" s="4">
        <v>40000</v>
      </c>
      <c r="F22" s="4">
        <v>329500</v>
      </c>
      <c r="G22" s="4">
        <v>20809.64</v>
      </c>
      <c r="H22" s="4">
        <v>20809.64</v>
      </c>
      <c r="I22" s="4">
        <f t="shared" si="4"/>
        <v>308690.36</v>
      </c>
    </row>
    <row r="23" spans="1:9" ht="23.25" x14ac:dyDescent="0.25">
      <c r="A23" s="3"/>
      <c r="B23" s="3"/>
      <c r="C23" s="5" t="s">
        <v>26</v>
      </c>
      <c r="D23" s="4">
        <v>181000</v>
      </c>
      <c r="E23" s="4">
        <v>13000</v>
      </c>
      <c r="F23" s="4">
        <v>194000</v>
      </c>
      <c r="G23" s="4">
        <v>14868.59</v>
      </c>
      <c r="H23" s="4">
        <v>14868.59</v>
      </c>
      <c r="I23" s="4">
        <f t="shared" si="4"/>
        <v>179131.41</v>
      </c>
    </row>
    <row r="24" spans="1:9" x14ac:dyDescent="0.25">
      <c r="A24" s="3"/>
      <c r="B24" s="3"/>
      <c r="C24" s="5" t="s">
        <v>27</v>
      </c>
      <c r="D24" s="4">
        <v>1229730</v>
      </c>
      <c r="E24" s="4">
        <v>-229800</v>
      </c>
      <c r="F24" s="4">
        <v>999930</v>
      </c>
      <c r="G24" s="4">
        <v>15969.83</v>
      </c>
      <c r="H24" s="4">
        <v>15969.83</v>
      </c>
      <c r="I24" s="4">
        <f t="shared" si="4"/>
        <v>983960.17</v>
      </c>
    </row>
    <row r="25" spans="1:9" ht="23.25" x14ac:dyDescent="0.25">
      <c r="A25" s="3"/>
      <c r="B25" s="3"/>
      <c r="C25" s="5" t="s">
        <v>28</v>
      </c>
      <c r="D25" s="4">
        <v>222500</v>
      </c>
      <c r="E25" s="4">
        <v>-27000</v>
      </c>
      <c r="F25" s="4">
        <v>195500</v>
      </c>
      <c r="G25" s="4">
        <v>5285.37</v>
      </c>
      <c r="H25" s="4">
        <v>5285.37</v>
      </c>
      <c r="I25" s="4">
        <f t="shared" si="4"/>
        <v>190214.63</v>
      </c>
    </row>
    <row r="26" spans="1:9" x14ac:dyDescent="0.25">
      <c r="A26" s="3"/>
      <c r="B26" s="3"/>
      <c r="C26" s="5" t="s">
        <v>29</v>
      </c>
      <c r="D26" s="6">
        <v>0</v>
      </c>
      <c r="E26" s="4">
        <v>0</v>
      </c>
      <c r="F26" s="4">
        <v>0</v>
      </c>
      <c r="G26" s="6">
        <v>0</v>
      </c>
      <c r="H26" s="6">
        <v>0</v>
      </c>
      <c r="I26" s="4">
        <f t="shared" si="4"/>
        <v>0</v>
      </c>
    </row>
    <row r="27" spans="1:9" ht="23.25" x14ac:dyDescent="0.25">
      <c r="A27" s="3"/>
      <c r="B27" s="3"/>
      <c r="C27" s="5" t="s">
        <v>30</v>
      </c>
      <c r="D27" s="4">
        <v>229500</v>
      </c>
      <c r="E27" s="4">
        <v>-30000</v>
      </c>
      <c r="F27" s="4">
        <v>199500</v>
      </c>
      <c r="G27" s="4">
        <v>32902.85</v>
      </c>
      <c r="H27" s="4">
        <v>32902.85</v>
      </c>
      <c r="I27" s="4">
        <f t="shared" si="4"/>
        <v>166597.15</v>
      </c>
    </row>
    <row r="28" spans="1:9" x14ac:dyDescent="0.25">
      <c r="A28" s="3"/>
      <c r="B28" s="24" t="s">
        <v>31</v>
      </c>
      <c r="C28" s="25"/>
      <c r="D28" s="4">
        <f>SUM(D29:D37)</f>
        <v>5512399.8200000003</v>
      </c>
      <c r="E28" s="4">
        <f t="shared" ref="E28:I28" si="5">SUM(E29:E37)</f>
        <v>-437232.06</v>
      </c>
      <c r="F28" s="4">
        <f t="shared" si="5"/>
        <v>5075167.76</v>
      </c>
      <c r="G28" s="4">
        <f t="shared" si="5"/>
        <v>1053500.68</v>
      </c>
      <c r="H28" s="4">
        <f t="shared" si="5"/>
        <v>1053500.68</v>
      </c>
      <c r="I28" s="4">
        <f t="shared" si="5"/>
        <v>4021667.0800000005</v>
      </c>
    </row>
    <row r="29" spans="1:9" x14ac:dyDescent="0.25">
      <c r="A29" s="3"/>
      <c r="B29" s="3"/>
      <c r="C29" s="5" t="s">
        <v>32</v>
      </c>
      <c r="D29" s="4">
        <v>1839177.06</v>
      </c>
      <c r="E29" s="4">
        <v>-623000</v>
      </c>
      <c r="F29" s="4">
        <v>1216177.06</v>
      </c>
      <c r="G29" s="4">
        <v>343275.4</v>
      </c>
      <c r="H29" s="4">
        <v>343275.4</v>
      </c>
      <c r="I29" s="4">
        <f>+F29-H29</f>
        <v>872901.66</v>
      </c>
    </row>
    <row r="30" spans="1:9" x14ac:dyDescent="0.25">
      <c r="A30" s="3"/>
      <c r="B30" s="3"/>
      <c r="C30" s="5" t="s">
        <v>33</v>
      </c>
      <c r="D30" s="4">
        <v>653179.32999999996</v>
      </c>
      <c r="E30" s="4">
        <v>126153.99</v>
      </c>
      <c r="F30" s="4">
        <v>779333.32</v>
      </c>
      <c r="G30" s="4">
        <v>155413.94</v>
      </c>
      <c r="H30" s="4">
        <v>155413.94</v>
      </c>
      <c r="I30" s="4">
        <f t="shared" ref="I30:I37" si="6">+F30-H30</f>
        <v>623919.37999999989</v>
      </c>
    </row>
    <row r="31" spans="1:9" ht="23.25" x14ac:dyDescent="0.25">
      <c r="A31" s="3"/>
      <c r="B31" s="3"/>
      <c r="C31" s="5" t="s">
        <v>34</v>
      </c>
      <c r="D31" s="4">
        <v>916000</v>
      </c>
      <c r="E31" s="4">
        <v>403800</v>
      </c>
      <c r="F31" s="4">
        <v>1319800</v>
      </c>
      <c r="G31" s="4">
        <v>181385.01</v>
      </c>
      <c r="H31" s="4">
        <v>181385.01</v>
      </c>
      <c r="I31" s="4">
        <f t="shared" si="6"/>
        <v>1138414.99</v>
      </c>
    </row>
    <row r="32" spans="1:9" x14ac:dyDescent="0.25">
      <c r="A32" s="3"/>
      <c r="B32" s="3"/>
      <c r="C32" s="5" t="s">
        <v>35</v>
      </c>
      <c r="D32" s="4">
        <v>230609</v>
      </c>
      <c r="E32" s="4">
        <v>8000</v>
      </c>
      <c r="F32" s="4">
        <v>238609</v>
      </c>
      <c r="G32" s="4">
        <v>19920.36</v>
      </c>
      <c r="H32" s="4">
        <v>19920.36</v>
      </c>
      <c r="I32" s="4">
        <f t="shared" si="6"/>
        <v>218688.64000000001</v>
      </c>
    </row>
    <row r="33" spans="1:9" ht="23.25" x14ac:dyDescent="0.25">
      <c r="A33" s="3"/>
      <c r="B33" s="3"/>
      <c r="C33" s="5" t="s">
        <v>36</v>
      </c>
      <c r="D33" s="4">
        <v>539834.43000000005</v>
      </c>
      <c r="E33" s="4">
        <v>144825.25</v>
      </c>
      <c r="F33" s="4">
        <v>684659.68</v>
      </c>
      <c r="G33" s="4">
        <v>208295.09</v>
      </c>
      <c r="H33" s="4">
        <v>208295.09</v>
      </c>
      <c r="I33" s="4">
        <f t="shared" si="6"/>
        <v>476364.59000000008</v>
      </c>
    </row>
    <row r="34" spans="1:9" x14ac:dyDescent="0.25">
      <c r="A34" s="3"/>
      <c r="B34" s="3"/>
      <c r="C34" s="5" t="s">
        <v>37</v>
      </c>
      <c r="D34" s="4">
        <v>80000</v>
      </c>
      <c r="E34" s="4">
        <v>15000</v>
      </c>
      <c r="F34" s="4">
        <v>95000</v>
      </c>
      <c r="G34" s="4">
        <v>11484</v>
      </c>
      <c r="H34" s="4">
        <v>11484</v>
      </c>
      <c r="I34" s="4">
        <f t="shared" si="6"/>
        <v>83516</v>
      </c>
    </row>
    <row r="35" spans="1:9" x14ac:dyDescent="0.25">
      <c r="A35" s="3"/>
      <c r="B35" s="3"/>
      <c r="C35" s="5" t="s">
        <v>38</v>
      </c>
      <c r="D35" s="4">
        <v>103600</v>
      </c>
      <c r="E35" s="4">
        <v>2000</v>
      </c>
      <c r="F35" s="4">
        <v>105600</v>
      </c>
      <c r="G35" s="4">
        <v>2400</v>
      </c>
      <c r="H35" s="4">
        <v>2400</v>
      </c>
      <c r="I35" s="4">
        <f t="shared" si="6"/>
        <v>103200</v>
      </c>
    </row>
    <row r="36" spans="1:9" x14ac:dyDescent="0.25">
      <c r="A36" s="3"/>
      <c r="B36" s="3"/>
      <c r="C36" s="5" t="s">
        <v>39</v>
      </c>
      <c r="D36" s="4">
        <v>1130000</v>
      </c>
      <c r="E36" s="4">
        <v>-647000</v>
      </c>
      <c r="F36" s="4">
        <v>483000</v>
      </c>
      <c r="G36" s="4">
        <v>16445.7</v>
      </c>
      <c r="H36" s="4">
        <v>16445.7</v>
      </c>
      <c r="I36" s="4">
        <f t="shared" si="6"/>
        <v>466554.3</v>
      </c>
    </row>
    <row r="37" spans="1:9" x14ac:dyDescent="0.25">
      <c r="A37" s="3"/>
      <c r="B37" s="3"/>
      <c r="C37" s="5" t="s">
        <v>40</v>
      </c>
      <c r="D37" s="4">
        <v>20000</v>
      </c>
      <c r="E37" s="4">
        <v>132988.70000000001</v>
      </c>
      <c r="F37" s="4">
        <v>152988.70000000001</v>
      </c>
      <c r="G37" s="4">
        <v>114881.18</v>
      </c>
      <c r="H37" s="4">
        <v>114881.18</v>
      </c>
      <c r="I37" s="4">
        <f t="shared" si="6"/>
        <v>38107.520000000019</v>
      </c>
    </row>
    <row r="38" spans="1:9" ht="22.5" customHeight="1" x14ac:dyDescent="0.25">
      <c r="A38" s="3"/>
      <c r="B38" s="24" t="s">
        <v>41</v>
      </c>
      <c r="C38" s="25"/>
      <c r="D38" s="4">
        <f>SUM(D39:D47)</f>
        <v>833004.99</v>
      </c>
      <c r="E38" s="4">
        <f t="shared" ref="E38:I38" si="7">SUM(E39:E47)</f>
        <v>-160000</v>
      </c>
      <c r="F38" s="4">
        <f>SUM(F39:F47)</f>
        <v>673004.99</v>
      </c>
      <c r="G38" s="4">
        <f t="shared" si="7"/>
        <v>2000</v>
      </c>
      <c r="H38" s="4">
        <f t="shared" si="7"/>
        <v>2000</v>
      </c>
      <c r="I38" s="4">
        <f t="shared" si="7"/>
        <v>671004.99</v>
      </c>
    </row>
    <row r="39" spans="1:9" ht="23.25" x14ac:dyDescent="0.25">
      <c r="A39" s="3"/>
      <c r="B39" s="3"/>
      <c r="C39" s="5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9" x14ac:dyDescent="0.25">
      <c r="A40" s="3"/>
      <c r="B40" s="3"/>
      <c r="C40" s="5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3"/>
      <c r="B41" s="3"/>
      <c r="C41" s="5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1:9" x14ac:dyDescent="0.25">
      <c r="A42" s="3"/>
      <c r="B42" s="3"/>
      <c r="C42" s="5" t="s">
        <v>45</v>
      </c>
      <c r="D42" s="4">
        <v>833004.99</v>
      </c>
      <c r="E42" s="4">
        <v>-160000</v>
      </c>
      <c r="F42" s="4">
        <v>673004.99</v>
      </c>
      <c r="G42" s="4">
        <v>2000</v>
      </c>
      <c r="H42" s="4">
        <v>2000</v>
      </c>
      <c r="I42" s="4">
        <f>+F42-H42</f>
        <v>671004.99</v>
      </c>
    </row>
    <row r="43" spans="1:9" x14ac:dyDescent="0.25">
      <c r="A43" s="3"/>
      <c r="B43" s="3"/>
      <c r="C43" s="5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1:9" ht="23.25" x14ac:dyDescent="0.25">
      <c r="A44" s="3"/>
      <c r="B44" s="3"/>
      <c r="C44" s="5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1:9" x14ac:dyDescent="0.25">
      <c r="A45" s="3"/>
      <c r="B45" s="3"/>
      <c r="C45" s="5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9" x14ac:dyDescent="0.25">
      <c r="A46" s="3"/>
      <c r="B46" s="3"/>
      <c r="C46" s="5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1:9" x14ac:dyDescent="0.25">
      <c r="A47" s="3"/>
      <c r="B47" s="3"/>
      <c r="C47" s="5" t="s">
        <v>50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</row>
    <row r="48" spans="1:9" ht="22.5" customHeight="1" x14ac:dyDescent="0.25">
      <c r="A48" s="3"/>
      <c r="B48" s="24" t="s">
        <v>51</v>
      </c>
      <c r="C48" s="25"/>
      <c r="D48" s="4">
        <f>SUM(D49:D57)</f>
        <v>2285000</v>
      </c>
      <c r="E48" s="4">
        <f t="shared" ref="E48:I48" si="8">SUM(E49:E57)</f>
        <v>-639450</v>
      </c>
      <c r="F48" s="4">
        <f t="shared" si="8"/>
        <v>1645550</v>
      </c>
      <c r="G48" s="4">
        <f t="shared" si="8"/>
        <v>166710</v>
      </c>
      <c r="H48" s="4">
        <f t="shared" si="8"/>
        <v>166710</v>
      </c>
      <c r="I48" s="4">
        <f t="shared" si="8"/>
        <v>1478840</v>
      </c>
    </row>
    <row r="49" spans="1:9" x14ac:dyDescent="0.25">
      <c r="A49" s="3"/>
      <c r="B49" s="3"/>
      <c r="C49" s="5" t="s">
        <v>52</v>
      </c>
      <c r="D49" s="4">
        <v>1885000</v>
      </c>
      <c r="E49" s="4">
        <v>-647950</v>
      </c>
      <c r="F49" s="4">
        <v>1237050</v>
      </c>
      <c r="G49" s="4">
        <v>108990</v>
      </c>
      <c r="H49" s="4">
        <v>108990</v>
      </c>
      <c r="I49" s="4">
        <f>+F49-H49</f>
        <v>1128060</v>
      </c>
    </row>
    <row r="50" spans="1:9" x14ac:dyDescent="0.25">
      <c r="A50" s="3"/>
      <c r="B50" s="3"/>
      <c r="C50" s="5" t="s">
        <v>53</v>
      </c>
      <c r="D50" s="4">
        <v>0</v>
      </c>
      <c r="E50" s="4">
        <v>0</v>
      </c>
      <c r="F50" s="4"/>
      <c r="G50" s="4"/>
      <c r="H50" s="4"/>
      <c r="I50" s="4">
        <f t="shared" ref="I50:I57" si="9">+F50-H50</f>
        <v>0</v>
      </c>
    </row>
    <row r="51" spans="1:9" x14ac:dyDescent="0.25">
      <c r="A51" s="3"/>
      <c r="B51" s="3"/>
      <c r="C51" s="5" t="s">
        <v>54</v>
      </c>
      <c r="D51" s="6">
        <v>0</v>
      </c>
      <c r="E51" s="6">
        <v>0</v>
      </c>
      <c r="F51" s="6"/>
      <c r="G51" s="6"/>
      <c r="H51" s="6"/>
      <c r="I51" s="4">
        <f t="shared" si="9"/>
        <v>0</v>
      </c>
    </row>
    <row r="52" spans="1:9" x14ac:dyDescent="0.25">
      <c r="A52" s="3"/>
      <c r="B52" s="3"/>
      <c r="C52" s="5" t="s">
        <v>55</v>
      </c>
      <c r="D52" s="6">
        <v>0</v>
      </c>
      <c r="E52" s="6">
        <v>0</v>
      </c>
      <c r="F52" s="6"/>
      <c r="G52" s="6"/>
      <c r="H52" s="6"/>
      <c r="I52" s="4">
        <f t="shared" si="9"/>
        <v>0</v>
      </c>
    </row>
    <row r="53" spans="1:9" x14ac:dyDescent="0.25">
      <c r="A53" s="3"/>
      <c r="B53" s="3"/>
      <c r="C53" s="5" t="s">
        <v>56</v>
      </c>
      <c r="D53" s="6">
        <v>0</v>
      </c>
      <c r="E53" s="6">
        <v>0</v>
      </c>
      <c r="F53" s="6"/>
      <c r="G53" s="6"/>
      <c r="H53" s="6"/>
      <c r="I53" s="4">
        <f t="shared" si="9"/>
        <v>0</v>
      </c>
    </row>
    <row r="54" spans="1:9" x14ac:dyDescent="0.25">
      <c r="A54" s="3"/>
      <c r="B54" s="3"/>
      <c r="C54" s="5" t="s">
        <v>57</v>
      </c>
      <c r="D54" s="4">
        <v>350000</v>
      </c>
      <c r="E54" s="4">
        <v>49500</v>
      </c>
      <c r="F54" s="4">
        <v>399500</v>
      </c>
      <c r="G54" s="4">
        <v>57720</v>
      </c>
      <c r="H54" s="4">
        <v>57720</v>
      </c>
      <c r="I54" s="4">
        <f t="shared" si="9"/>
        <v>341780</v>
      </c>
    </row>
    <row r="55" spans="1:9" x14ac:dyDescent="0.25">
      <c r="A55" s="3"/>
      <c r="B55" s="3"/>
      <c r="C55" s="5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4">
        <f t="shared" si="9"/>
        <v>0</v>
      </c>
    </row>
    <row r="56" spans="1:9" x14ac:dyDescent="0.25">
      <c r="A56" s="3"/>
      <c r="B56" s="3"/>
      <c r="C56" s="5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4">
        <f t="shared" si="9"/>
        <v>0</v>
      </c>
    </row>
    <row r="57" spans="1:9" x14ac:dyDescent="0.25">
      <c r="A57" s="3"/>
      <c r="B57" s="3"/>
      <c r="C57" s="5" t="s">
        <v>60</v>
      </c>
      <c r="D57" s="4">
        <v>50000</v>
      </c>
      <c r="E57" s="4">
        <v>-41000</v>
      </c>
      <c r="F57" s="4">
        <v>9000</v>
      </c>
      <c r="G57" s="6">
        <v>0</v>
      </c>
      <c r="H57" s="6">
        <v>0</v>
      </c>
      <c r="I57" s="4">
        <f t="shared" si="9"/>
        <v>9000</v>
      </c>
    </row>
    <row r="58" spans="1:9" x14ac:dyDescent="0.25">
      <c r="A58" s="3"/>
      <c r="B58" s="24" t="s">
        <v>61</v>
      </c>
      <c r="C58" s="25"/>
      <c r="D58" s="6">
        <f>SUM(D59:D61)</f>
        <v>1517205.77</v>
      </c>
      <c r="E58" s="6">
        <f t="shared" ref="E58:I58" si="10">SUM(E59:E61)</f>
        <v>0</v>
      </c>
      <c r="F58" s="6">
        <f t="shared" si="10"/>
        <v>1517205.77</v>
      </c>
      <c r="G58" s="6">
        <f t="shared" si="10"/>
        <v>0</v>
      </c>
      <c r="H58" s="6">
        <f t="shared" si="10"/>
        <v>0</v>
      </c>
      <c r="I58" s="6">
        <f t="shared" si="10"/>
        <v>1517205.77</v>
      </c>
    </row>
    <row r="59" spans="1:9" x14ac:dyDescent="0.25">
      <c r="A59" s="3"/>
      <c r="B59" s="3"/>
      <c r="C59" s="5" t="s">
        <v>62</v>
      </c>
      <c r="D59" s="4">
        <v>1517205.77</v>
      </c>
      <c r="E59" s="4">
        <v>0</v>
      </c>
      <c r="F59" s="4">
        <v>1517205.77</v>
      </c>
      <c r="G59" s="4">
        <v>0</v>
      </c>
      <c r="H59" s="4">
        <v>0</v>
      </c>
      <c r="I59" s="4">
        <f>+F59-H59</f>
        <v>1517205.77</v>
      </c>
    </row>
    <row r="60" spans="1:9" x14ac:dyDescent="0.25">
      <c r="A60" s="3"/>
      <c r="B60" s="3"/>
      <c r="C60" s="5" t="s">
        <v>63</v>
      </c>
      <c r="D60" s="6">
        <v>0</v>
      </c>
      <c r="E60" s="4">
        <v>0</v>
      </c>
      <c r="F60" s="4"/>
      <c r="G60" s="4">
        <v>0</v>
      </c>
      <c r="H60" s="4">
        <v>0</v>
      </c>
      <c r="I60" s="4">
        <v>0</v>
      </c>
    </row>
    <row r="61" spans="1:9" x14ac:dyDescent="0.25">
      <c r="A61" s="3"/>
      <c r="B61" s="3"/>
      <c r="C61" s="5" t="s">
        <v>64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</row>
    <row r="62" spans="1:9" ht="22.5" customHeight="1" x14ac:dyDescent="0.25">
      <c r="A62" s="3"/>
      <c r="B62" s="24" t="s">
        <v>65</v>
      </c>
      <c r="C62" s="25"/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ht="23.25" x14ac:dyDescent="0.25">
      <c r="A63" s="3"/>
      <c r="B63" s="3"/>
      <c r="C63" s="5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9" x14ac:dyDescent="0.25">
      <c r="A64" s="3"/>
      <c r="B64" s="3"/>
      <c r="C64" s="5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9" x14ac:dyDescent="0.25">
      <c r="A65" s="3"/>
      <c r="B65" s="3"/>
      <c r="C65" s="5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9" x14ac:dyDescent="0.25">
      <c r="A66" s="3"/>
      <c r="B66" s="3"/>
      <c r="C66" s="5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1:9" ht="23.25" x14ac:dyDescent="0.25">
      <c r="A67" s="3"/>
      <c r="B67" s="3"/>
      <c r="C67" s="5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1:9" x14ac:dyDescent="0.25">
      <c r="A68" s="3"/>
      <c r="B68" s="3"/>
      <c r="C68" s="5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1:9" x14ac:dyDescent="0.25">
      <c r="A69" s="3"/>
      <c r="B69" s="3"/>
      <c r="C69" s="5" t="s">
        <v>72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1:9" ht="23.25" x14ac:dyDescent="0.25">
      <c r="A70" s="3"/>
      <c r="B70" s="3"/>
      <c r="C70" s="5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9" x14ac:dyDescent="0.25">
      <c r="A71" s="3"/>
      <c r="B71" s="24" t="s">
        <v>74</v>
      </c>
      <c r="C71" s="25"/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9" x14ac:dyDescent="0.25">
      <c r="A72" s="3"/>
      <c r="B72" s="3"/>
      <c r="C72" s="5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1:9" x14ac:dyDescent="0.25">
      <c r="A73" s="3"/>
      <c r="B73" s="3"/>
      <c r="C73" s="5" t="s">
        <v>76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</row>
    <row r="74" spans="1:9" x14ac:dyDescent="0.25">
      <c r="A74" s="3"/>
      <c r="B74" s="3"/>
      <c r="C74" s="5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1:9" x14ac:dyDescent="0.25">
      <c r="A75" s="3"/>
      <c r="B75" s="24" t="s">
        <v>78</v>
      </c>
      <c r="C75" s="25"/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1:9" x14ac:dyDescent="0.25">
      <c r="A76" s="3"/>
      <c r="B76" s="3"/>
      <c r="C76" s="5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9" x14ac:dyDescent="0.25">
      <c r="A77" s="3"/>
      <c r="B77" s="3"/>
      <c r="C77" s="5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9" x14ac:dyDescent="0.25">
      <c r="A78" s="3"/>
      <c r="B78" s="3"/>
      <c r="C78" s="5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1:9" x14ac:dyDescent="0.25">
      <c r="A79" s="3"/>
      <c r="B79" s="3"/>
      <c r="C79" s="5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1:9" x14ac:dyDescent="0.25">
      <c r="A80" s="3"/>
      <c r="B80" s="3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1:9" x14ac:dyDescent="0.25">
      <c r="A81" s="3"/>
      <c r="B81" s="3"/>
      <c r="C81" s="5" t="s">
        <v>84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</row>
    <row r="82" spans="1:9" ht="23.25" x14ac:dyDescent="0.25">
      <c r="A82" s="3"/>
      <c r="B82" s="3"/>
      <c r="C82" s="5" t="s">
        <v>85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</row>
    <row r="84" spans="1:9" s="30" customFormat="1" x14ac:dyDescent="0.25">
      <c r="A84" s="26" t="s">
        <v>86</v>
      </c>
      <c r="B84" s="27"/>
      <c r="C84" s="28"/>
      <c r="D84" s="29">
        <f>+D85+D93+D103+D113+D123+D133</f>
        <v>11238060.530000001</v>
      </c>
      <c r="E84" s="29">
        <f t="shared" ref="E84:I84" si="11">+E85+E93+E103+E113+E123+E133</f>
        <v>0</v>
      </c>
      <c r="F84" s="29">
        <f t="shared" si="11"/>
        <v>11238060.530000001</v>
      </c>
      <c r="G84" s="29">
        <f t="shared" si="11"/>
        <v>154728.45000000001</v>
      </c>
      <c r="H84" s="29">
        <f t="shared" si="11"/>
        <v>154728.45000000001</v>
      </c>
      <c r="I84" s="29">
        <f t="shared" si="11"/>
        <v>11083332.08</v>
      </c>
    </row>
    <row r="85" spans="1:9" x14ac:dyDescent="0.25">
      <c r="A85" s="3"/>
      <c r="B85" s="24" t="s">
        <v>13</v>
      </c>
      <c r="C85" s="25"/>
      <c r="D85" s="4">
        <f>SUM(D86:D92)</f>
        <v>3052181.48</v>
      </c>
      <c r="E85" s="4">
        <f t="shared" ref="E85:I85" si="12">SUM(E86:E92)</f>
        <v>0</v>
      </c>
      <c r="F85" s="4">
        <f t="shared" si="12"/>
        <v>3052181.48</v>
      </c>
      <c r="G85" s="4">
        <f t="shared" si="12"/>
        <v>0</v>
      </c>
      <c r="H85" s="4">
        <f t="shared" si="12"/>
        <v>0</v>
      </c>
      <c r="I85" s="4">
        <f t="shared" si="12"/>
        <v>3052181.48</v>
      </c>
    </row>
    <row r="86" spans="1:9" ht="23.25" x14ac:dyDescent="0.25">
      <c r="A86" s="3"/>
      <c r="B86" s="3"/>
      <c r="C86" s="5" t="s">
        <v>14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f>+F86-H86</f>
        <v>0</v>
      </c>
    </row>
    <row r="87" spans="1:9" ht="23.25" x14ac:dyDescent="0.25">
      <c r="A87" s="3"/>
      <c r="B87" s="3"/>
      <c r="C87" s="5" t="s">
        <v>15</v>
      </c>
      <c r="D87" s="4">
        <v>2855581.64</v>
      </c>
      <c r="E87" s="4">
        <v>0</v>
      </c>
      <c r="F87" s="4">
        <v>2855581.64</v>
      </c>
      <c r="G87" s="4">
        <v>0</v>
      </c>
      <c r="H87" s="4">
        <v>0</v>
      </c>
      <c r="I87" s="6">
        <f t="shared" ref="I87:I92" si="13">+F87-H87</f>
        <v>2855581.64</v>
      </c>
    </row>
    <row r="88" spans="1:9" x14ac:dyDescent="0.25">
      <c r="A88" s="3"/>
      <c r="B88" s="3"/>
      <c r="C88" s="5" t="s">
        <v>16</v>
      </c>
      <c r="D88" s="4">
        <v>196599.84</v>
      </c>
      <c r="E88" s="4">
        <v>0</v>
      </c>
      <c r="F88" s="4">
        <v>196599.84</v>
      </c>
      <c r="G88" s="6">
        <v>0</v>
      </c>
      <c r="H88" s="6">
        <v>0</v>
      </c>
      <c r="I88" s="6">
        <f t="shared" si="13"/>
        <v>196599.84</v>
      </c>
    </row>
    <row r="89" spans="1:9" x14ac:dyDescent="0.25">
      <c r="A89" s="3"/>
      <c r="B89" s="3"/>
      <c r="C89" s="5" t="s">
        <v>17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f t="shared" si="13"/>
        <v>0</v>
      </c>
    </row>
    <row r="90" spans="1:9" x14ac:dyDescent="0.25">
      <c r="A90" s="3"/>
      <c r="B90" s="3"/>
      <c r="C90" s="5" t="s">
        <v>18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f t="shared" si="13"/>
        <v>0</v>
      </c>
    </row>
    <row r="91" spans="1:9" x14ac:dyDescent="0.25">
      <c r="A91" s="3"/>
      <c r="B91" s="3"/>
      <c r="C91" s="5" t="s">
        <v>19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f t="shared" si="13"/>
        <v>0</v>
      </c>
    </row>
    <row r="92" spans="1:9" x14ac:dyDescent="0.25">
      <c r="A92" s="3"/>
      <c r="B92" s="3"/>
      <c r="C92" s="5" t="s">
        <v>20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f t="shared" si="13"/>
        <v>0</v>
      </c>
    </row>
    <row r="93" spans="1:9" x14ac:dyDescent="0.25">
      <c r="A93" s="3"/>
      <c r="B93" s="24" t="s">
        <v>21</v>
      </c>
      <c r="C93" s="25"/>
      <c r="D93" s="4">
        <f>SUM(D94:D102)</f>
        <v>374800</v>
      </c>
      <c r="E93" s="4">
        <f t="shared" ref="E93:I93" si="14">SUM(E94:E102)</f>
        <v>0</v>
      </c>
      <c r="F93" s="4">
        <f t="shared" si="14"/>
        <v>374800</v>
      </c>
      <c r="G93" s="4">
        <f>SUM(G94:G102)</f>
        <v>43616</v>
      </c>
      <c r="H93" s="4">
        <f t="shared" si="14"/>
        <v>43616</v>
      </c>
      <c r="I93" s="4">
        <f t="shared" si="14"/>
        <v>331184</v>
      </c>
    </row>
    <row r="94" spans="1:9" ht="23.25" x14ac:dyDescent="0.25">
      <c r="A94" s="3"/>
      <c r="B94" s="3"/>
      <c r="C94" s="5" t="s">
        <v>22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f>+F94-H94</f>
        <v>0</v>
      </c>
    </row>
    <row r="95" spans="1:9" x14ac:dyDescent="0.25">
      <c r="A95" s="3"/>
      <c r="B95" s="3"/>
      <c r="C95" s="5" t="s">
        <v>23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f t="shared" ref="I95:I102" si="15">+F95-H95</f>
        <v>0</v>
      </c>
    </row>
    <row r="96" spans="1:9" ht="23.25" x14ac:dyDescent="0.25">
      <c r="A96" s="3"/>
      <c r="B96" s="3"/>
      <c r="C96" s="5" t="s">
        <v>24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f t="shared" si="15"/>
        <v>0</v>
      </c>
    </row>
    <row r="97" spans="1:9" ht="23.25" x14ac:dyDescent="0.25">
      <c r="A97" s="3"/>
      <c r="B97" s="3"/>
      <c r="C97" s="5" t="s">
        <v>25</v>
      </c>
      <c r="D97" s="4">
        <v>65000</v>
      </c>
      <c r="E97" s="6">
        <v>0</v>
      </c>
      <c r="F97" s="4">
        <v>65000</v>
      </c>
      <c r="G97" s="4">
        <v>0</v>
      </c>
      <c r="H97" s="4">
        <v>0</v>
      </c>
      <c r="I97" s="6">
        <f t="shared" si="15"/>
        <v>65000</v>
      </c>
    </row>
    <row r="98" spans="1:9" ht="23.25" x14ac:dyDescent="0.25">
      <c r="A98" s="3"/>
      <c r="B98" s="3"/>
      <c r="C98" s="5" t="s">
        <v>26</v>
      </c>
      <c r="D98" s="6"/>
      <c r="E98" s="4">
        <v>0</v>
      </c>
      <c r="F98" s="4">
        <v>0</v>
      </c>
      <c r="G98" s="4">
        <v>0</v>
      </c>
      <c r="H98" s="4">
        <v>0</v>
      </c>
      <c r="I98" s="6">
        <f t="shared" si="15"/>
        <v>0</v>
      </c>
    </row>
    <row r="99" spans="1:9" x14ac:dyDescent="0.25">
      <c r="A99" s="3"/>
      <c r="B99" s="3"/>
      <c r="C99" s="5" t="s">
        <v>27</v>
      </c>
      <c r="D99" s="4">
        <v>128800</v>
      </c>
      <c r="E99" s="4">
        <v>0</v>
      </c>
      <c r="F99" s="4">
        <v>128800</v>
      </c>
      <c r="G99" s="4">
        <v>0</v>
      </c>
      <c r="H99" s="4">
        <v>0</v>
      </c>
      <c r="I99" s="6">
        <f t="shared" si="15"/>
        <v>128800</v>
      </c>
    </row>
    <row r="100" spans="1:9" ht="23.25" x14ac:dyDescent="0.25">
      <c r="A100" s="3"/>
      <c r="B100" s="3"/>
      <c r="C100" s="5" t="s">
        <v>28</v>
      </c>
      <c r="D100" s="4">
        <v>100000</v>
      </c>
      <c r="E100" s="6">
        <v>0</v>
      </c>
      <c r="F100" s="4">
        <v>100000</v>
      </c>
      <c r="G100" s="4">
        <v>43616</v>
      </c>
      <c r="H100" s="4">
        <v>43616</v>
      </c>
      <c r="I100" s="6">
        <f t="shared" si="15"/>
        <v>56384</v>
      </c>
    </row>
    <row r="101" spans="1:9" x14ac:dyDescent="0.25">
      <c r="A101" s="3"/>
      <c r="B101" s="3"/>
      <c r="C101" s="5" t="s">
        <v>29</v>
      </c>
      <c r="D101" s="4">
        <v>50000</v>
      </c>
      <c r="E101" s="4">
        <v>0</v>
      </c>
      <c r="F101" s="4">
        <v>50000</v>
      </c>
      <c r="G101" s="4">
        <v>0</v>
      </c>
      <c r="H101" s="4">
        <v>0</v>
      </c>
      <c r="I101" s="6">
        <f t="shared" si="15"/>
        <v>50000</v>
      </c>
    </row>
    <row r="102" spans="1:9" ht="23.25" x14ac:dyDescent="0.25">
      <c r="A102" s="3"/>
      <c r="B102" s="3"/>
      <c r="C102" s="5" t="s">
        <v>30</v>
      </c>
      <c r="D102" s="4">
        <v>31000</v>
      </c>
      <c r="E102" s="6">
        <v>0</v>
      </c>
      <c r="F102" s="4">
        <v>31000</v>
      </c>
      <c r="G102" s="6">
        <v>0</v>
      </c>
      <c r="H102" s="6">
        <v>0</v>
      </c>
      <c r="I102" s="6">
        <f t="shared" si="15"/>
        <v>31000</v>
      </c>
    </row>
    <row r="103" spans="1:9" x14ac:dyDescent="0.25">
      <c r="A103" s="3"/>
      <c r="B103" s="24" t="s">
        <v>31</v>
      </c>
      <c r="C103" s="25"/>
      <c r="D103" s="4">
        <f>SUM(D104:D112)</f>
        <v>2191883.0700000003</v>
      </c>
      <c r="E103" s="4">
        <f t="shared" ref="E103:I103" si="16">SUM(E104:E112)</f>
        <v>0</v>
      </c>
      <c r="F103" s="4">
        <f t="shared" si="16"/>
        <v>2191883.0700000003</v>
      </c>
      <c r="G103" s="4">
        <f t="shared" si="16"/>
        <v>111112.45</v>
      </c>
      <c r="H103" s="4">
        <f t="shared" si="16"/>
        <v>111112.45</v>
      </c>
      <c r="I103" s="4">
        <f t="shared" si="16"/>
        <v>2080770.62</v>
      </c>
    </row>
    <row r="104" spans="1:9" x14ac:dyDescent="0.25">
      <c r="A104" s="3"/>
      <c r="B104" s="3"/>
      <c r="C104" s="5" t="s">
        <v>32</v>
      </c>
      <c r="D104" s="4">
        <v>1658758.25</v>
      </c>
      <c r="E104" s="4">
        <v>0</v>
      </c>
      <c r="F104" s="4">
        <v>1658758.25</v>
      </c>
      <c r="G104" s="4">
        <v>96962</v>
      </c>
      <c r="H104" s="4">
        <v>96962</v>
      </c>
      <c r="I104" s="4">
        <f>+F104-H104</f>
        <v>1561796.25</v>
      </c>
    </row>
    <row r="105" spans="1:9" x14ac:dyDescent="0.25">
      <c r="A105" s="3"/>
      <c r="B105" s="3"/>
      <c r="C105" s="5" t="s">
        <v>33</v>
      </c>
      <c r="D105" s="4">
        <v>27840</v>
      </c>
      <c r="E105" s="4">
        <v>0</v>
      </c>
      <c r="F105" s="4">
        <v>27840</v>
      </c>
      <c r="G105" s="4">
        <v>0</v>
      </c>
      <c r="H105" s="4">
        <v>0</v>
      </c>
      <c r="I105" s="4">
        <f t="shared" ref="I105:I112" si="17">+F105-H105</f>
        <v>27840</v>
      </c>
    </row>
    <row r="106" spans="1:9" ht="23.25" x14ac:dyDescent="0.25">
      <c r="A106" s="3"/>
      <c r="B106" s="3"/>
      <c r="C106" s="5" t="s">
        <v>34</v>
      </c>
      <c r="D106" s="6">
        <v>0</v>
      </c>
      <c r="E106" s="4">
        <v>0</v>
      </c>
      <c r="F106" s="4">
        <v>0</v>
      </c>
      <c r="G106" s="4">
        <v>0</v>
      </c>
      <c r="H106" s="4">
        <v>0</v>
      </c>
      <c r="I106" s="4">
        <f t="shared" si="17"/>
        <v>0</v>
      </c>
    </row>
    <row r="107" spans="1:9" x14ac:dyDescent="0.25">
      <c r="A107" s="3"/>
      <c r="B107" s="3"/>
      <c r="C107" s="5" t="s">
        <v>35</v>
      </c>
      <c r="D107" s="4">
        <v>84010.82</v>
      </c>
      <c r="E107" s="4">
        <v>0</v>
      </c>
      <c r="F107" s="4">
        <v>84010.82</v>
      </c>
      <c r="G107" s="4">
        <v>0</v>
      </c>
      <c r="H107" s="4">
        <v>0</v>
      </c>
      <c r="I107" s="4">
        <f t="shared" si="17"/>
        <v>84010.82</v>
      </c>
    </row>
    <row r="108" spans="1:9" ht="23.25" x14ac:dyDescent="0.25">
      <c r="A108" s="3"/>
      <c r="B108" s="3"/>
      <c r="C108" s="5" t="s">
        <v>36</v>
      </c>
      <c r="D108" s="4">
        <v>345000</v>
      </c>
      <c r="E108" s="4">
        <v>0</v>
      </c>
      <c r="F108" s="4">
        <v>345000</v>
      </c>
      <c r="G108" s="4">
        <v>6391.45</v>
      </c>
      <c r="H108" s="4">
        <v>6391.45</v>
      </c>
      <c r="I108" s="4">
        <f t="shared" si="17"/>
        <v>338608.55</v>
      </c>
    </row>
    <row r="109" spans="1:9" x14ac:dyDescent="0.25">
      <c r="A109" s="3"/>
      <c r="B109" s="3"/>
      <c r="C109" s="5" t="s">
        <v>37</v>
      </c>
      <c r="D109" s="4">
        <v>21274</v>
      </c>
      <c r="E109" s="4">
        <v>0</v>
      </c>
      <c r="F109" s="4">
        <v>21274</v>
      </c>
      <c r="G109" s="4">
        <v>0</v>
      </c>
      <c r="H109" s="4">
        <v>0</v>
      </c>
      <c r="I109" s="4">
        <f t="shared" si="17"/>
        <v>21274</v>
      </c>
    </row>
    <row r="110" spans="1:9" x14ac:dyDescent="0.25">
      <c r="A110" s="3"/>
      <c r="B110" s="3"/>
      <c r="C110" s="5" t="s">
        <v>38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4">
        <f t="shared" si="17"/>
        <v>0</v>
      </c>
    </row>
    <row r="111" spans="1:9" x14ac:dyDescent="0.25">
      <c r="A111" s="3"/>
      <c r="B111" s="3"/>
      <c r="C111" s="5" t="s">
        <v>39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4">
        <f t="shared" si="17"/>
        <v>0</v>
      </c>
    </row>
    <row r="112" spans="1:9" x14ac:dyDescent="0.25">
      <c r="A112" s="3"/>
      <c r="B112" s="3"/>
      <c r="C112" s="5" t="s">
        <v>40</v>
      </c>
      <c r="D112" s="4">
        <v>55000</v>
      </c>
      <c r="E112" s="4">
        <v>0</v>
      </c>
      <c r="F112" s="4">
        <v>55000</v>
      </c>
      <c r="G112" s="4">
        <v>7759</v>
      </c>
      <c r="H112" s="4">
        <v>7759</v>
      </c>
      <c r="I112" s="4">
        <f t="shared" si="17"/>
        <v>47241</v>
      </c>
    </row>
    <row r="113" spans="1:9" ht="22.5" customHeight="1" x14ac:dyDescent="0.25">
      <c r="A113" s="3"/>
      <c r="B113" s="24" t="s">
        <v>41</v>
      </c>
      <c r="C113" s="25"/>
      <c r="D113" s="6">
        <f>SUM(D114:D122)</f>
        <v>0</v>
      </c>
      <c r="E113" s="6">
        <f t="shared" ref="E113:I113" si="18">SUM(E114:E122)</f>
        <v>0</v>
      </c>
      <c r="F113" s="6">
        <f t="shared" si="18"/>
        <v>0</v>
      </c>
      <c r="G113" s="6">
        <f t="shared" si="18"/>
        <v>0</v>
      </c>
      <c r="H113" s="6">
        <f t="shared" si="18"/>
        <v>0</v>
      </c>
      <c r="I113" s="6">
        <f t="shared" si="18"/>
        <v>0</v>
      </c>
    </row>
    <row r="114" spans="1:9" ht="23.25" x14ac:dyDescent="0.25">
      <c r="A114" s="3"/>
      <c r="B114" s="3"/>
      <c r="C114" s="5" t="s">
        <v>42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</row>
    <row r="115" spans="1:9" x14ac:dyDescent="0.25">
      <c r="A115" s="3"/>
      <c r="B115" s="3"/>
      <c r="C115" s="5" t="s">
        <v>43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</row>
    <row r="116" spans="1:9" x14ac:dyDescent="0.25">
      <c r="A116" s="3"/>
      <c r="B116" s="3"/>
      <c r="C116" s="5" t="s">
        <v>44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</row>
    <row r="117" spans="1:9" x14ac:dyDescent="0.25">
      <c r="A117" s="3"/>
      <c r="B117" s="3"/>
      <c r="C117" s="5" t="s">
        <v>45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</row>
    <row r="118" spans="1:9" x14ac:dyDescent="0.25">
      <c r="A118" s="3"/>
      <c r="B118" s="3"/>
      <c r="C118" s="5" t="s">
        <v>46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</row>
    <row r="119" spans="1:9" ht="23.25" x14ac:dyDescent="0.25">
      <c r="A119" s="3"/>
      <c r="B119" s="3"/>
      <c r="C119" s="5" t="s">
        <v>47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</row>
    <row r="120" spans="1:9" x14ac:dyDescent="0.25">
      <c r="A120" s="3"/>
      <c r="B120" s="3"/>
      <c r="C120" s="5" t="s">
        <v>48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</row>
    <row r="121" spans="1:9" x14ac:dyDescent="0.25">
      <c r="A121" s="3"/>
      <c r="B121" s="3"/>
      <c r="C121" s="5" t="s">
        <v>49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</row>
    <row r="122" spans="1:9" x14ac:dyDescent="0.25">
      <c r="A122" s="3"/>
      <c r="B122" s="3"/>
      <c r="C122" s="5" t="s">
        <v>50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</row>
    <row r="123" spans="1:9" ht="22.5" customHeight="1" x14ac:dyDescent="0.25">
      <c r="A123" s="3"/>
      <c r="B123" s="24" t="s">
        <v>51</v>
      </c>
      <c r="C123" s="25"/>
      <c r="D123" s="4">
        <f>SUM(D124:D132)</f>
        <v>490004</v>
      </c>
      <c r="E123" s="4">
        <f t="shared" ref="E123:I123" si="19">SUM(E124:E132)</f>
        <v>0</v>
      </c>
      <c r="F123" s="4">
        <f t="shared" si="19"/>
        <v>490004</v>
      </c>
      <c r="G123" s="4">
        <f t="shared" si="19"/>
        <v>0</v>
      </c>
      <c r="H123" s="4">
        <f t="shared" si="19"/>
        <v>0</v>
      </c>
      <c r="I123" s="4">
        <f t="shared" si="19"/>
        <v>490004</v>
      </c>
    </row>
    <row r="124" spans="1:9" x14ac:dyDescent="0.25">
      <c r="A124" s="3"/>
      <c r="B124" s="3"/>
      <c r="C124" s="5" t="s">
        <v>52</v>
      </c>
      <c r="D124" s="6">
        <v>4</v>
      </c>
      <c r="E124" s="6">
        <v>0</v>
      </c>
      <c r="F124" s="6">
        <v>4</v>
      </c>
      <c r="G124" s="6">
        <v>0</v>
      </c>
      <c r="H124" s="6">
        <v>0</v>
      </c>
      <c r="I124" s="6">
        <f>+F124-H124</f>
        <v>4</v>
      </c>
    </row>
    <row r="125" spans="1:9" x14ac:dyDescent="0.25">
      <c r="A125" s="3"/>
      <c r="B125" s="3"/>
      <c r="C125" s="5" t="s">
        <v>53</v>
      </c>
      <c r="D125" s="4">
        <v>490000</v>
      </c>
      <c r="E125" s="4"/>
      <c r="F125" s="4">
        <v>490000</v>
      </c>
      <c r="G125" s="6">
        <v>0</v>
      </c>
      <c r="H125" s="6">
        <v>0</v>
      </c>
      <c r="I125" s="6">
        <f>+F125-H125</f>
        <v>490000</v>
      </c>
    </row>
    <row r="126" spans="1:9" x14ac:dyDescent="0.25">
      <c r="A126" s="3"/>
      <c r="B126" s="3"/>
      <c r="C126" s="5" t="s">
        <v>54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</row>
    <row r="127" spans="1:9" x14ac:dyDescent="0.25">
      <c r="A127" s="3"/>
      <c r="B127" s="3"/>
      <c r="C127" s="5" t="s">
        <v>55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</row>
    <row r="128" spans="1:9" x14ac:dyDescent="0.25">
      <c r="A128" s="3"/>
      <c r="B128" s="3"/>
      <c r="C128" s="5" t="s">
        <v>56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</row>
    <row r="129" spans="1:9" x14ac:dyDescent="0.25">
      <c r="A129" s="3"/>
      <c r="B129" s="3"/>
      <c r="C129" s="5" t="s">
        <v>57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</row>
    <row r="130" spans="1:9" x14ac:dyDescent="0.25">
      <c r="A130" s="3"/>
      <c r="B130" s="3"/>
      <c r="C130" s="5" t="s">
        <v>58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</row>
    <row r="131" spans="1:9" x14ac:dyDescent="0.25">
      <c r="A131" s="3"/>
      <c r="B131" s="3"/>
      <c r="C131" s="5" t="s">
        <v>59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</row>
    <row r="132" spans="1:9" x14ac:dyDescent="0.25">
      <c r="A132" s="3"/>
      <c r="B132" s="3"/>
      <c r="C132" s="5" t="s">
        <v>60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</row>
    <row r="133" spans="1:9" x14ac:dyDescent="0.25">
      <c r="A133" s="3"/>
      <c r="B133" s="24" t="s">
        <v>61</v>
      </c>
      <c r="C133" s="25"/>
      <c r="D133" s="4">
        <f>SUM(D134:D136)</f>
        <v>5129191.9800000004</v>
      </c>
      <c r="E133" s="4">
        <f t="shared" ref="E133:I133" si="20">SUM(E134:E136)</f>
        <v>0</v>
      </c>
      <c r="F133" s="4">
        <f t="shared" si="20"/>
        <v>5129191.9800000004</v>
      </c>
      <c r="G133" s="4">
        <f t="shared" si="20"/>
        <v>0</v>
      </c>
      <c r="H133" s="4">
        <f t="shared" si="20"/>
        <v>0</v>
      </c>
      <c r="I133" s="4">
        <f t="shared" si="20"/>
        <v>5129191.9800000004</v>
      </c>
    </row>
    <row r="134" spans="1:9" x14ac:dyDescent="0.25">
      <c r="A134" s="3"/>
      <c r="B134" s="3"/>
      <c r="C134" s="5" t="s">
        <v>62</v>
      </c>
      <c r="D134" s="4">
        <v>5129191.9800000004</v>
      </c>
      <c r="E134" s="4">
        <v>0</v>
      </c>
      <c r="F134" s="4">
        <v>5129191.9800000004</v>
      </c>
      <c r="G134" s="4">
        <v>0</v>
      </c>
      <c r="H134" s="4">
        <v>0</v>
      </c>
      <c r="I134" s="4">
        <f>+F134-H134</f>
        <v>5129191.9800000004</v>
      </c>
    </row>
    <row r="135" spans="1:9" x14ac:dyDescent="0.25">
      <c r="A135" s="3"/>
      <c r="B135" s="3"/>
      <c r="C135" s="5" t="s">
        <v>63</v>
      </c>
      <c r="D135" s="6">
        <v>0</v>
      </c>
      <c r="E135" s="4">
        <v>0</v>
      </c>
      <c r="F135" s="4">
        <v>0</v>
      </c>
      <c r="G135" s="4">
        <v>0</v>
      </c>
      <c r="H135" s="4">
        <v>0</v>
      </c>
      <c r="I135" s="4">
        <f>+F135-H135</f>
        <v>0</v>
      </c>
    </row>
    <row r="136" spans="1:9" x14ac:dyDescent="0.25">
      <c r="A136" s="3"/>
      <c r="B136" s="3"/>
      <c r="C136" s="5" t="s">
        <v>64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</row>
    <row r="137" spans="1:9" ht="22.5" customHeight="1" x14ac:dyDescent="0.25">
      <c r="A137" s="3"/>
      <c r="B137" s="24" t="s">
        <v>65</v>
      </c>
      <c r="C137" s="25"/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</row>
    <row r="138" spans="1:9" ht="23.25" x14ac:dyDescent="0.25">
      <c r="A138" s="3"/>
      <c r="B138" s="3"/>
      <c r="C138" s="5" t="s">
        <v>66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</row>
    <row r="139" spans="1:9" x14ac:dyDescent="0.25">
      <c r="A139" s="3"/>
      <c r="B139" s="3"/>
      <c r="C139" s="5" t="s">
        <v>67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</row>
    <row r="140" spans="1:9" x14ac:dyDescent="0.25">
      <c r="A140" s="3"/>
      <c r="B140" s="3"/>
      <c r="C140" s="5" t="s">
        <v>68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</row>
    <row r="141" spans="1:9" x14ac:dyDescent="0.25">
      <c r="A141" s="3"/>
      <c r="B141" s="3"/>
      <c r="C141" s="5" t="s">
        <v>69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</row>
    <row r="142" spans="1:9" ht="23.25" x14ac:dyDescent="0.25">
      <c r="A142" s="3"/>
      <c r="B142" s="3"/>
      <c r="C142" s="5" t="s">
        <v>70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</row>
    <row r="143" spans="1:9" x14ac:dyDescent="0.25">
      <c r="A143" s="3"/>
      <c r="B143" s="3"/>
      <c r="C143" s="5" t="s">
        <v>71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</row>
    <row r="144" spans="1:9" x14ac:dyDescent="0.25">
      <c r="A144" s="3"/>
      <c r="B144" s="3"/>
      <c r="C144" s="5" t="s">
        <v>72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</row>
    <row r="145" spans="1:9" ht="23.25" x14ac:dyDescent="0.25">
      <c r="A145" s="3"/>
      <c r="B145" s="3"/>
      <c r="C145" s="5" t="s">
        <v>73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</row>
    <row r="146" spans="1:9" x14ac:dyDescent="0.25">
      <c r="A146" s="3"/>
      <c r="B146" s="24" t="s">
        <v>74</v>
      </c>
      <c r="C146" s="25"/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</row>
    <row r="147" spans="1:9" x14ac:dyDescent="0.25">
      <c r="A147" s="3"/>
      <c r="B147" s="3"/>
      <c r="C147" s="5" t="s">
        <v>75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</row>
    <row r="148" spans="1:9" x14ac:dyDescent="0.25">
      <c r="A148" s="3"/>
      <c r="B148" s="3"/>
      <c r="C148" s="5" t="s">
        <v>76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</row>
    <row r="149" spans="1:9" x14ac:dyDescent="0.25">
      <c r="A149" s="3"/>
      <c r="B149" s="3"/>
      <c r="C149" s="5" t="s">
        <v>77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</row>
    <row r="150" spans="1:9" x14ac:dyDescent="0.25">
      <c r="A150" s="3"/>
      <c r="B150" s="24" t="s">
        <v>78</v>
      </c>
      <c r="C150" s="25"/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</row>
    <row r="151" spans="1:9" x14ac:dyDescent="0.25">
      <c r="A151" s="3"/>
      <c r="B151" s="3"/>
      <c r="C151" s="5" t="s">
        <v>79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</row>
    <row r="152" spans="1:9" x14ac:dyDescent="0.25">
      <c r="A152" s="3"/>
      <c r="B152" s="3"/>
      <c r="C152" s="5" t="s">
        <v>80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</row>
    <row r="153" spans="1:9" x14ac:dyDescent="0.25">
      <c r="A153" s="3"/>
      <c r="B153" s="3"/>
      <c r="C153" s="5" t="s">
        <v>81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</row>
    <row r="154" spans="1:9" x14ac:dyDescent="0.25">
      <c r="A154" s="3"/>
      <c r="B154" s="3"/>
      <c r="C154" s="5" t="s">
        <v>82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</row>
    <row r="155" spans="1:9" x14ac:dyDescent="0.25">
      <c r="A155" s="3"/>
      <c r="B155" s="3"/>
      <c r="C155" s="5" t="s">
        <v>83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</row>
    <row r="156" spans="1:9" x14ac:dyDescent="0.25">
      <c r="A156" s="3"/>
      <c r="B156" s="3"/>
      <c r="C156" s="5" t="s">
        <v>84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</row>
    <row r="157" spans="1:9" ht="23.25" x14ac:dyDescent="0.25">
      <c r="A157" s="3"/>
      <c r="B157" s="3"/>
      <c r="C157" s="5" t="s">
        <v>85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</row>
    <row r="159" spans="1:9" x14ac:dyDescent="0.25">
      <c r="A159" s="16" t="s">
        <v>87</v>
      </c>
      <c r="B159" s="17"/>
      <c r="C159" s="18"/>
      <c r="D159" s="2">
        <f>+D9+D84</f>
        <v>31692515.309999999</v>
      </c>
      <c r="E159" s="2">
        <f t="shared" ref="E159:I159" si="21">+E9+E84</f>
        <v>4000</v>
      </c>
      <c r="F159" s="2">
        <f t="shared" si="21"/>
        <v>31696515.309999999</v>
      </c>
      <c r="G159" s="2">
        <f>+G9+G84</f>
        <v>3877652.41</v>
      </c>
      <c r="H159" s="2">
        <f t="shared" si="21"/>
        <v>3877652.41</v>
      </c>
      <c r="I159" s="2">
        <f t="shared" si="21"/>
        <v>27818862.899999999</v>
      </c>
    </row>
  </sheetData>
  <mergeCells count="30">
    <mergeCell ref="B123:C123"/>
    <mergeCell ref="B133:C133"/>
    <mergeCell ref="B137:C137"/>
    <mergeCell ref="B146:C146"/>
    <mergeCell ref="B150:C150"/>
    <mergeCell ref="A159:C159"/>
    <mergeCell ref="B75:C75"/>
    <mergeCell ref="A84:C84"/>
    <mergeCell ref="B85:C85"/>
    <mergeCell ref="B93:C93"/>
    <mergeCell ref="B103:C103"/>
    <mergeCell ref="B113:C113"/>
    <mergeCell ref="B28:C28"/>
    <mergeCell ref="B38:C38"/>
    <mergeCell ref="B48:C48"/>
    <mergeCell ref="B58:C58"/>
    <mergeCell ref="B62:C62"/>
    <mergeCell ref="B71:C71"/>
    <mergeCell ref="A7:C8"/>
    <mergeCell ref="D7:H7"/>
    <mergeCell ref="I7:I8"/>
    <mergeCell ref="A9:C9"/>
    <mergeCell ref="B10:C10"/>
    <mergeCell ref="B18:C18"/>
    <mergeCell ref="A1:I1"/>
    <mergeCell ref="A2:I2"/>
    <mergeCell ref="A3:I3"/>
    <mergeCell ref="A4:I4"/>
    <mergeCell ref="A5:I5"/>
    <mergeCell ref="A6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2019-10-24T01:50:34Z</dcterms:created>
  <dcterms:modified xsi:type="dcterms:W3CDTF">2020-04-29T21:44:33Z</dcterms:modified>
</cp:coreProperties>
</file>